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30" tabRatio="858" activeTab="1"/>
  </bookViews>
  <sheets>
    <sheet name="說明" sheetId="1" r:id="rId1"/>
    <sheet name="國中人數概況表" sheetId="2" r:id="rId2"/>
    <sheet name="國一" sheetId="3" r:id="rId3"/>
    <sheet name="國二" sheetId="4" r:id="rId4"/>
    <sheet name="國三" sheetId="5" r:id="rId5"/>
    <sheet name="表演藝術" sheetId="6" r:id="rId6"/>
    <sheet name="彈性-班週會" sheetId="7" r:id="rId7"/>
    <sheet name="健教" sheetId="8" r:id="rId8"/>
    <sheet name="體育" sheetId="9" r:id="rId9"/>
    <sheet name="美術" sheetId="10" r:id="rId10"/>
    <sheet name="音樂" sheetId="11" r:id="rId11"/>
    <sheet name="資訊" sheetId="12" r:id="rId12"/>
    <sheet name="七八年級-生科" sheetId="13" r:id="rId13"/>
    <sheet name="九年級-生科" sheetId="14" r:id="rId14"/>
    <sheet name="奧妙的大氣" sheetId="15" r:id="rId15"/>
    <sheet name="家政" sheetId="16" r:id="rId16"/>
    <sheet name="童軍" sheetId="17" r:id="rId17"/>
    <sheet name="輔導" sheetId="18" r:id="rId18"/>
    <sheet name="倫理" sheetId="19" r:id="rId19"/>
    <sheet name="生教" sheetId="20" r:id="rId20"/>
  </sheets>
  <definedNames/>
  <calcPr fullCalcOnLoad="1"/>
</workbook>
</file>

<file path=xl/sharedStrings.xml><?xml version="1.0" encoding="utf-8"?>
<sst xmlns="http://schemas.openxmlformats.org/spreadsheetml/2006/main" count="1288" uniqueCount="1109">
  <si>
    <t>學號</t>
  </si>
  <si>
    <t>美術</t>
  </si>
  <si>
    <t>私立淡江高中國中部計分單</t>
  </si>
  <si>
    <t>班級：</t>
  </si>
  <si>
    <t>座
號</t>
  </si>
  <si>
    <t>學號</t>
  </si>
  <si>
    <t>姓名</t>
  </si>
  <si>
    <t>實作（50％）</t>
  </si>
  <si>
    <t>學習態度</t>
  </si>
  <si>
    <t>小組活動</t>
  </si>
  <si>
    <t>學習單</t>
  </si>
  <si>
    <t>學期總成績</t>
  </si>
  <si>
    <t>平均</t>
  </si>
  <si>
    <t>班級：</t>
  </si>
  <si>
    <t>座
號</t>
  </si>
  <si>
    <t>姓名</t>
  </si>
  <si>
    <t>資訊實作(70％）</t>
  </si>
  <si>
    <t>課堂表現</t>
  </si>
  <si>
    <t>學生自評</t>
  </si>
  <si>
    <t>學期總成績</t>
  </si>
  <si>
    <t>平均</t>
  </si>
  <si>
    <t>私立淡江高中國中部計分單</t>
  </si>
  <si>
    <t>座
號</t>
  </si>
  <si>
    <t>學號</t>
  </si>
  <si>
    <t>姓名</t>
  </si>
  <si>
    <t>期中筆試</t>
  </si>
  <si>
    <t>期末成果發表</t>
  </si>
  <si>
    <t>學習單報告</t>
  </si>
  <si>
    <t>詩歌/校歌</t>
  </si>
  <si>
    <t>學習態度</t>
  </si>
  <si>
    <t>學期總成績</t>
  </si>
  <si>
    <t>私立淡江高中國中部計分單</t>
  </si>
  <si>
    <t>班級：</t>
  </si>
  <si>
    <t>座
號</t>
  </si>
  <si>
    <t>學號</t>
  </si>
  <si>
    <t>姓名</t>
  </si>
  <si>
    <t>作業(70％）</t>
  </si>
  <si>
    <t>課堂表現</t>
  </si>
  <si>
    <t>學生自評</t>
  </si>
  <si>
    <t>學期總成績</t>
  </si>
  <si>
    <t>平均</t>
  </si>
  <si>
    <t>私立淡江高中國中部計分單</t>
  </si>
  <si>
    <t>座
號</t>
  </si>
  <si>
    <t>學習單（30％）</t>
  </si>
  <si>
    <t>作品</t>
  </si>
  <si>
    <t>上課參與</t>
  </si>
  <si>
    <t>學生自評</t>
  </si>
  <si>
    <t>平均</t>
  </si>
  <si>
    <t>家政</t>
  </si>
  <si>
    <t>私立淡江高中國中部計分單</t>
  </si>
  <si>
    <t>座
號</t>
  </si>
  <si>
    <t>學號</t>
  </si>
  <si>
    <t>姓名</t>
  </si>
  <si>
    <t>平時及作業成績（30％）</t>
  </si>
  <si>
    <t>上課狀況</t>
  </si>
  <si>
    <t>學生
自評</t>
  </si>
  <si>
    <t>術科學期成績</t>
  </si>
  <si>
    <t>總平時成績</t>
  </si>
  <si>
    <t>平均</t>
  </si>
  <si>
    <t>座
號</t>
  </si>
  <si>
    <t>學號</t>
  </si>
  <si>
    <t>姓名</t>
  </si>
  <si>
    <t>小隊表現（50％）</t>
  </si>
  <si>
    <t>學習態度</t>
  </si>
  <si>
    <t>童軍實作</t>
  </si>
  <si>
    <t>童軍測驗</t>
  </si>
  <si>
    <t>學生自評</t>
  </si>
  <si>
    <t>學期總成績</t>
  </si>
  <si>
    <t>平均</t>
  </si>
  <si>
    <t>私立淡江高中國中部計分單</t>
  </si>
  <si>
    <t>座
號</t>
  </si>
  <si>
    <t>學號</t>
  </si>
  <si>
    <t>姓名</t>
  </si>
  <si>
    <t>學習單與學習檔案（60％）</t>
  </si>
  <si>
    <t>學習態度</t>
  </si>
  <si>
    <t>上課參與</t>
  </si>
  <si>
    <t>學生自評</t>
  </si>
  <si>
    <t>學期總成績</t>
  </si>
  <si>
    <t>平均</t>
  </si>
  <si>
    <t>國中部段考成績計分單說明</t>
  </si>
  <si>
    <t>一、請各任課老師將各班名條座號、學號、姓名複製後將游標移至第一次段考頁面
　　儲存格上，按滑鼠右鍵「選擇性貼上」－＞選擇「值」</t>
  </si>
  <si>
    <t xml:space="preserve">二、請填入至少三次的平時或作業成績 。總表的每個欄位(上課狀況、學生自評、術科學期成績)皆以100分為滿分；每個欄位都必須有分數。              </t>
  </si>
  <si>
    <t>四、請在下列黑框中輸入班級、任教科目、任課老師，
    所有頁面班級、任教科目、老師資料皆會自動取得</t>
  </si>
  <si>
    <t>五、取消保護密碼：工具-&gt;保護-&gt;取消保護工作表(密碼：1234)</t>
  </si>
  <si>
    <t>任教班級：</t>
  </si>
  <si>
    <t>任教科目：</t>
  </si>
  <si>
    <t>任教老師：</t>
  </si>
  <si>
    <t>學號</t>
  </si>
  <si>
    <t>姓名</t>
  </si>
  <si>
    <t>蔡佳妤</t>
  </si>
  <si>
    <t>導師：張逸柔老師</t>
  </si>
  <si>
    <t>導師：游永信老師</t>
  </si>
  <si>
    <t>導師：黃瓊儀老師</t>
  </si>
  <si>
    <t>導師：梁鳳文老師</t>
  </si>
  <si>
    <t>導師：黃美琪老師</t>
  </si>
  <si>
    <t>導師：湛後生老師</t>
  </si>
  <si>
    <t>私立淡江高中國中部計分單</t>
  </si>
  <si>
    <t>座
號</t>
  </si>
  <si>
    <t>學號</t>
  </si>
  <si>
    <t>姓名</t>
  </si>
  <si>
    <t>作業（60％）</t>
  </si>
  <si>
    <t>自評</t>
  </si>
  <si>
    <t>參與度</t>
  </si>
  <si>
    <t>分組活動</t>
  </si>
  <si>
    <t>學期總成績</t>
  </si>
  <si>
    <t>平均</t>
  </si>
  <si>
    <t>三、製作完後，請每個班級另存檔案。並於學期結束前，列印術科學期成績計分單，並於其上簽名後繳回國中註冊組備查。</t>
  </si>
  <si>
    <t>男</t>
  </si>
  <si>
    <t>女</t>
  </si>
  <si>
    <t>音</t>
  </si>
  <si>
    <t>美</t>
  </si>
  <si>
    <t>桌球</t>
  </si>
  <si>
    <t>義</t>
  </si>
  <si>
    <t>高爾夫</t>
  </si>
  <si>
    <t>吳杰勳</t>
  </si>
  <si>
    <t>吳宇城</t>
  </si>
  <si>
    <t>王昱升</t>
  </si>
  <si>
    <t>王楷文</t>
  </si>
  <si>
    <t>呂奕賢</t>
  </si>
  <si>
    <t>毛柏樂</t>
  </si>
  <si>
    <t>王以成</t>
  </si>
  <si>
    <t>王昱承</t>
  </si>
  <si>
    <t>李心凱</t>
  </si>
  <si>
    <t>呂承翰</t>
  </si>
  <si>
    <t>江彥翰</t>
  </si>
  <si>
    <t>吳柏陞</t>
  </si>
  <si>
    <t>李崇碩</t>
  </si>
  <si>
    <t>王昱程</t>
  </si>
  <si>
    <t>王悦靖</t>
  </si>
  <si>
    <t>王裕翔</t>
  </si>
  <si>
    <t>李仲崴</t>
  </si>
  <si>
    <t>李承翰</t>
  </si>
  <si>
    <t>江政遠</t>
  </si>
  <si>
    <t>吳晏瑋</t>
  </si>
  <si>
    <t>杜奕勳</t>
  </si>
  <si>
    <t>柯祈恩</t>
  </si>
  <si>
    <t>余定喆</t>
  </si>
  <si>
    <t>李翊銘</t>
  </si>
  <si>
    <t>何尹祺</t>
  </si>
  <si>
    <t>李柏叡</t>
  </si>
  <si>
    <t>周宜鋐</t>
  </si>
  <si>
    <t>莊以路</t>
  </si>
  <si>
    <t>吳昌育</t>
  </si>
  <si>
    <t>李沅桓</t>
  </si>
  <si>
    <t>周祥</t>
  </si>
  <si>
    <t>林志騰</t>
  </si>
  <si>
    <t>何劼熹</t>
  </si>
  <si>
    <t>杜駿朋</t>
  </si>
  <si>
    <t>林憲宏</t>
  </si>
  <si>
    <t>許睿心</t>
  </si>
  <si>
    <t>吳祥廷</t>
  </si>
  <si>
    <t>李晟愷</t>
  </si>
  <si>
    <t>林千翔</t>
  </si>
  <si>
    <t>林韋廷</t>
  </si>
  <si>
    <t>卓宥辰</t>
  </si>
  <si>
    <t>林劭芫</t>
  </si>
  <si>
    <t>徐振軒</t>
  </si>
  <si>
    <t>陳言夏</t>
  </si>
  <si>
    <t>周琮瀚</t>
  </si>
  <si>
    <t>沈峻平</t>
  </si>
  <si>
    <t>姜信安</t>
  </si>
  <si>
    <t>林楷宜</t>
  </si>
  <si>
    <t>周昊民</t>
  </si>
  <si>
    <t>洪睿萬</t>
  </si>
  <si>
    <t>徐朗恩</t>
  </si>
  <si>
    <t>陳宥騰</t>
  </si>
  <si>
    <t>林子恩</t>
  </si>
  <si>
    <t>林柏宇</t>
  </si>
  <si>
    <t>宮仕恩</t>
  </si>
  <si>
    <t>邱韻宸</t>
  </si>
  <si>
    <t>洪誠浩</t>
  </si>
  <si>
    <t>張畯惪</t>
  </si>
  <si>
    <t>張修平</t>
  </si>
  <si>
    <t>黃極</t>
  </si>
  <si>
    <t>林暐峰</t>
  </si>
  <si>
    <t>翁全甫</t>
  </si>
  <si>
    <t>徐達多</t>
  </si>
  <si>
    <t>高碩亨</t>
  </si>
  <si>
    <t>唐為禮</t>
  </si>
  <si>
    <t>梁睿騰</t>
  </si>
  <si>
    <t>張家齊</t>
  </si>
  <si>
    <t>邱筠勻</t>
  </si>
  <si>
    <t>施宜中</t>
  </si>
  <si>
    <t>張俊騰</t>
  </si>
  <si>
    <t>張禾祈</t>
  </si>
  <si>
    <t>康哲睿</t>
  </si>
  <si>
    <t>許立璿</t>
  </si>
  <si>
    <t>郭于銘</t>
  </si>
  <si>
    <t>段旭紅</t>
  </si>
  <si>
    <t>洪聖鑌</t>
  </si>
  <si>
    <t>張翊</t>
  </si>
  <si>
    <t>高睿均</t>
  </si>
  <si>
    <t>梁榮邑</t>
  </si>
  <si>
    <t>張均年</t>
  </si>
  <si>
    <t>許緣增</t>
  </si>
  <si>
    <t>陳瑞堂</t>
  </si>
  <si>
    <t>梁慶紫</t>
  </si>
  <si>
    <t>孫于恩</t>
  </si>
  <si>
    <t>張瑋城</t>
  </si>
  <si>
    <t>康宸御</t>
  </si>
  <si>
    <t>連有畬</t>
  </si>
  <si>
    <t>張庭成</t>
  </si>
  <si>
    <t>陳庚熠</t>
  </si>
  <si>
    <t>曾仕豪</t>
  </si>
  <si>
    <t>莊芯愉</t>
  </si>
  <si>
    <t>許宸睿</t>
  </si>
  <si>
    <t>莊文興</t>
  </si>
  <si>
    <t>陳析漢</t>
  </si>
  <si>
    <t>張瑀倫</t>
  </si>
  <si>
    <t>陳奕璋</t>
  </si>
  <si>
    <t>黃柏陽</t>
  </si>
  <si>
    <t>許涴妤</t>
  </si>
  <si>
    <t>陳昊韋</t>
  </si>
  <si>
    <t>郭畇齊</t>
  </si>
  <si>
    <t>許甯傑</t>
  </si>
  <si>
    <t>陳冠豪</t>
  </si>
  <si>
    <t>許元亨</t>
  </si>
  <si>
    <t>陳昶昀</t>
  </si>
  <si>
    <t>黃義承</t>
  </si>
  <si>
    <t>陳于甯</t>
  </si>
  <si>
    <t>陳禹安</t>
  </si>
  <si>
    <t>陳威誠</t>
  </si>
  <si>
    <t>連俊宇</t>
  </si>
  <si>
    <t>傅郁惟</t>
  </si>
  <si>
    <t>許嘉紘</t>
  </si>
  <si>
    <t>陳達毅</t>
  </si>
  <si>
    <t>蔡毅勳</t>
  </si>
  <si>
    <t>黃田瑾</t>
  </si>
  <si>
    <t>陳恩聖</t>
  </si>
  <si>
    <t>黃佳旭</t>
  </si>
  <si>
    <t>陳奕維</t>
  </si>
  <si>
    <t>陳紀綸</t>
  </si>
  <si>
    <t>黃柏叡</t>
  </si>
  <si>
    <t>鄭弘敏</t>
  </si>
  <si>
    <t>青山騰</t>
  </si>
  <si>
    <t>黃鉦智</t>
  </si>
  <si>
    <t>黃彥植</t>
  </si>
  <si>
    <t>葉育銨</t>
  </si>
  <si>
    <t>黃育緯</t>
  </si>
  <si>
    <t>賴廷恩</t>
  </si>
  <si>
    <t>閻思維</t>
  </si>
  <si>
    <t>陳柏翰</t>
  </si>
  <si>
    <t>楊謹瑞</t>
  </si>
  <si>
    <t>黃毓軒</t>
  </si>
  <si>
    <t>黃楷崴</t>
  </si>
  <si>
    <t>謝岦宸</t>
  </si>
  <si>
    <t>簡宥宸</t>
  </si>
  <si>
    <t>董擎文</t>
  </si>
  <si>
    <t>黃俊凱</t>
  </si>
  <si>
    <t>鄭人豪</t>
  </si>
  <si>
    <t>劉秉豐</t>
  </si>
  <si>
    <t>劉彥廷</t>
  </si>
  <si>
    <t>謝書桓</t>
  </si>
  <si>
    <t>羅皓謙</t>
  </si>
  <si>
    <t>余安</t>
  </si>
  <si>
    <t>楊宏駿</t>
  </si>
  <si>
    <t>蕭丞鈞</t>
  </si>
  <si>
    <t>鄭凱嶸</t>
  </si>
  <si>
    <t>劉櫂瑋</t>
  </si>
  <si>
    <t>蔡承翰</t>
  </si>
  <si>
    <t>羅閎脩</t>
  </si>
  <si>
    <t>林依慈</t>
  </si>
  <si>
    <t>楊依行</t>
  </si>
  <si>
    <t>謝勛</t>
  </si>
  <si>
    <t>謝宗翰</t>
  </si>
  <si>
    <t>謝濬瞳</t>
  </si>
  <si>
    <t>鄭仁安</t>
  </si>
  <si>
    <t>石郁涵</t>
  </si>
  <si>
    <t>嚴柏諺</t>
  </si>
  <si>
    <t>洪若晴</t>
  </si>
  <si>
    <t>楊泓毅</t>
  </si>
  <si>
    <t>李芷柔</t>
  </si>
  <si>
    <t>王薇熏</t>
  </si>
  <si>
    <t>何侑芸</t>
  </si>
  <si>
    <t>吳育彤</t>
  </si>
  <si>
    <t>王詩穎</t>
  </si>
  <si>
    <t>鄧立詮</t>
  </si>
  <si>
    <t>李庭瑀</t>
  </si>
  <si>
    <t>何尹慈</t>
  </si>
  <si>
    <t>吳怡潔</t>
  </si>
  <si>
    <t>吳婕瑀</t>
  </si>
  <si>
    <t>王鈺菁</t>
  </si>
  <si>
    <t>羅朕璦</t>
  </si>
  <si>
    <t>余婷婷</t>
  </si>
  <si>
    <t>白翊璇</t>
  </si>
  <si>
    <t>來靚葳</t>
  </si>
  <si>
    <t>余昕玲</t>
  </si>
  <si>
    <t>吳翊慈</t>
  </si>
  <si>
    <t>李宜珍</t>
  </si>
  <si>
    <t>江念庭</t>
  </si>
  <si>
    <t>張亦含</t>
  </si>
  <si>
    <t>吳宇恩</t>
  </si>
  <si>
    <t>李其芸</t>
  </si>
  <si>
    <t>吳芷庭</t>
  </si>
  <si>
    <t>宋慧妍</t>
  </si>
  <si>
    <t>李欣嬡</t>
  </si>
  <si>
    <t>李欣庭</t>
  </si>
  <si>
    <t>張嬣</t>
  </si>
  <si>
    <t>吳采瑩</t>
  </si>
  <si>
    <t>周以盼</t>
  </si>
  <si>
    <t>高敏慈</t>
  </si>
  <si>
    <t>李亞菲</t>
  </si>
  <si>
    <t>林采靚</t>
  </si>
  <si>
    <t>李翊暄</t>
  </si>
  <si>
    <t>李冠儀</t>
  </si>
  <si>
    <t>郭珈妤</t>
  </si>
  <si>
    <t>張思睿</t>
  </si>
  <si>
    <t>林采緹</t>
  </si>
  <si>
    <t>高瑜婕</t>
  </si>
  <si>
    <t>邱安緹</t>
  </si>
  <si>
    <t>汪宜妗</t>
  </si>
  <si>
    <t>陳佳宜</t>
  </si>
  <si>
    <t>許靖瑜</t>
  </si>
  <si>
    <t>張主兒</t>
  </si>
  <si>
    <t>李芸銨</t>
  </si>
  <si>
    <t>邱垂沛</t>
  </si>
  <si>
    <t>徐旻鈺</t>
  </si>
  <si>
    <t>王姿璇</t>
  </si>
  <si>
    <t>陳冠妤</t>
  </si>
  <si>
    <t>張嘉妤</t>
  </si>
  <si>
    <t>高珮珊</t>
  </si>
  <si>
    <t>林亭均</t>
  </si>
  <si>
    <t>陳思宇</t>
  </si>
  <si>
    <t>張馨尹</t>
  </si>
  <si>
    <t>周婕葶</t>
  </si>
  <si>
    <t>張愉均</t>
  </si>
  <si>
    <t>林思瑜</t>
  </si>
  <si>
    <t>黃羽柔</t>
  </si>
  <si>
    <t>陳芊靜</t>
  </si>
  <si>
    <t>莊蕙綸</t>
  </si>
  <si>
    <t>邱垂玥</t>
  </si>
  <si>
    <t>洪于涵</t>
  </si>
  <si>
    <t>許甯琁</t>
  </si>
  <si>
    <t>莊帛蓁</t>
  </si>
  <si>
    <t>黃伶宇</t>
  </si>
  <si>
    <t>陳彥安</t>
  </si>
  <si>
    <t>陳芷瑜</t>
  </si>
  <si>
    <t>祝子鈞</t>
  </si>
  <si>
    <t>翁瑀婕</t>
  </si>
  <si>
    <t>許彣媐</t>
  </si>
  <si>
    <t>郭菲霏</t>
  </si>
  <si>
    <t>黃姵嘉</t>
  </si>
  <si>
    <t>陳柏妤</t>
  </si>
  <si>
    <t>黃子庭</t>
  </si>
  <si>
    <t>張舒涵</t>
  </si>
  <si>
    <t>張廷娜</t>
  </si>
  <si>
    <t>陳芫</t>
  </si>
  <si>
    <t>陳昱晴</t>
  </si>
  <si>
    <t>黃箴愛</t>
  </si>
  <si>
    <t>曾巧筠</t>
  </si>
  <si>
    <t>黃欣宇</t>
  </si>
  <si>
    <t>陳品妤</t>
  </si>
  <si>
    <t>張芯縈</t>
  </si>
  <si>
    <t>陳宣綺</t>
  </si>
  <si>
    <t>陳量哲</t>
  </si>
  <si>
    <t>趙瑩頴</t>
  </si>
  <si>
    <t>黃于曦</t>
  </si>
  <si>
    <t>楊心慈</t>
  </si>
  <si>
    <t>曾羽糅</t>
  </si>
  <si>
    <t>莊媛媛</t>
  </si>
  <si>
    <t>陳詠庭</t>
  </si>
  <si>
    <t>蔡子婕</t>
  </si>
  <si>
    <t>葉韋廷</t>
  </si>
  <si>
    <t>楊詩涵</t>
  </si>
  <si>
    <t>陳妤宣</t>
  </si>
  <si>
    <t>傅貴</t>
  </si>
  <si>
    <t>馮冠婷</t>
  </si>
  <si>
    <t>劉柏萱</t>
  </si>
  <si>
    <t>盧貞甄</t>
  </si>
  <si>
    <t>潘苡瑄</t>
  </si>
  <si>
    <t>陳姿晴</t>
  </si>
  <si>
    <t>曾翊涵</t>
  </si>
  <si>
    <t>鄭筠潔</t>
  </si>
  <si>
    <t>鄧喬予</t>
  </si>
  <si>
    <t>賴靖淳</t>
  </si>
  <si>
    <t>蔡妤婕</t>
  </si>
  <si>
    <t>葉佳盈</t>
  </si>
  <si>
    <t>盧思嫺</t>
  </si>
  <si>
    <t>簡芷芸</t>
  </si>
  <si>
    <t>簡慈萱</t>
  </si>
  <si>
    <t>錢韻年</t>
  </si>
  <si>
    <t>盧穎軒</t>
  </si>
  <si>
    <t>廖婕誼</t>
  </si>
  <si>
    <t>蕭語柔</t>
  </si>
  <si>
    <t>謝沁庭</t>
  </si>
  <si>
    <t>羅敏瑜</t>
  </si>
  <si>
    <t>羅幼恩</t>
  </si>
  <si>
    <t>謝舒伃</t>
  </si>
  <si>
    <t>謝佩彣</t>
  </si>
  <si>
    <t>謝昕庭</t>
  </si>
  <si>
    <t>蘇宥瑀</t>
  </si>
  <si>
    <t>譚宇絜</t>
  </si>
  <si>
    <t>魏英錡</t>
  </si>
  <si>
    <t>藍玉珽</t>
  </si>
  <si>
    <t>吳佳芮</t>
  </si>
  <si>
    <t>羅穎</t>
  </si>
  <si>
    <t>李莘平</t>
  </si>
  <si>
    <t>座號</t>
  </si>
  <si>
    <t>吳博恆</t>
  </si>
  <si>
    <t>王羿凱</t>
  </si>
  <si>
    <t>王文弘</t>
  </si>
  <si>
    <t>尹靖棠</t>
  </si>
  <si>
    <t>丁士曦</t>
  </si>
  <si>
    <t>朱宥錡</t>
  </si>
  <si>
    <t>王志豪</t>
  </si>
  <si>
    <t>王浩丞</t>
  </si>
  <si>
    <t>李丞浩</t>
  </si>
  <si>
    <t>白學承</t>
  </si>
  <si>
    <t>江承翰</t>
  </si>
  <si>
    <t>王子謙</t>
  </si>
  <si>
    <t>安振宇</t>
  </si>
  <si>
    <t>吳宥澤</t>
  </si>
  <si>
    <t>石凱鈞</t>
  </si>
  <si>
    <t>林立修</t>
  </si>
  <si>
    <t>吳曜宇</t>
  </si>
  <si>
    <t>何承恩</t>
  </si>
  <si>
    <t>吳羽亮</t>
  </si>
  <si>
    <t>李侑叡</t>
  </si>
  <si>
    <t>王惟澤</t>
  </si>
  <si>
    <t>何軒漢</t>
  </si>
  <si>
    <t>林威楷</t>
  </si>
  <si>
    <t>宋鴻樺</t>
  </si>
  <si>
    <t>何承澤</t>
  </si>
  <si>
    <t>呂承諺</t>
  </si>
  <si>
    <t>張維哲</t>
  </si>
  <si>
    <t>何宗益</t>
  </si>
  <si>
    <t>吳文皓</t>
  </si>
  <si>
    <t>林哲陞</t>
  </si>
  <si>
    <t>李厚寬</t>
  </si>
  <si>
    <t>汪宏駿</t>
  </si>
  <si>
    <t>呂信漢</t>
  </si>
  <si>
    <t>呂宥澤</t>
  </si>
  <si>
    <t>許哲銨</t>
  </si>
  <si>
    <t>李名翔</t>
  </si>
  <si>
    <t>吳威達</t>
  </si>
  <si>
    <t>李家誠</t>
  </si>
  <si>
    <t>汪諺廷</t>
  </si>
  <si>
    <t>李天豪</t>
  </si>
  <si>
    <t>李泓霖</t>
  </si>
  <si>
    <t>李紘笙</t>
  </si>
  <si>
    <t>周志安</t>
  </si>
  <si>
    <t>胡展翊</t>
  </si>
  <si>
    <t>周楷翔</t>
  </si>
  <si>
    <t>林旭承</t>
  </si>
  <si>
    <t>董哲宇</t>
  </si>
  <si>
    <t>沈敬恩</t>
  </si>
  <si>
    <t>洪逸全</t>
  </si>
  <si>
    <t>林浩平</t>
  </si>
  <si>
    <t>唐偉哲</t>
  </si>
  <si>
    <t>林昀毅</t>
  </si>
  <si>
    <t>練冠麟</t>
  </si>
  <si>
    <t>李彥廷</t>
  </si>
  <si>
    <t>洪傳恩</t>
  </si>
  <si>
    <t>高思杰</t>
  </si>
  <si>
    <t>邱文淵</t>
  </si>
  <si>
    <t>張丞緯</t>
  </si>
  <si>
    <t>林學寬</t>
  </si>
  <si>
    <t>林彥辰</t>
  </si>
  <si>
    <t>張秝菲</t>
  </si>
  <si>
    <t>李家旭</t>
  </si>
  <si>
    <t>胡嘉修</t>
  </si>
  <si>
    <t>張上豪</t>
  </si>
  <si>
    <t>邱祈翰</t>
  </si>
  <si>
    <t>張育綸</t>
  </si>
  <si>
    <t>邱子洋</t>
  </si>
  <si>
    <t>林羿丞</t>
  </si>
  <si>
    <t>林書約</t>
  </si>
  <si>
    <t>莊傑宇</t>
  </si>
  <si>
    <t>張傑綸</t>
  </si>
  <si>
    <t>翁千祐</t>
  </si>
  <si>
    <t>葉子婕</t>
  </si>
  <si>
    <t>邱丞擇</t>
  </si>
  <si>
    <t>徐胤通</t>
  </si>
  <si>
    <t>高禹新</t>
  </si>
  <si>
    <t>莊祐睿</t>
  </si>
  <si>
    <t>張丞昊</t>
  </si>
  <si>
    <t>林龐宇</t>
  </si>
  <si>
    <t>蔡佳霖</t>
  </si>
  <si>
    <t>張竣安</t>
  </si>
  <si>
    <t>高靖惟</t>
  </si>
  <si>
    <t>陳佑泓</t>
  </si>
  <si>
    <t>陳宗澤</t>
  </si>
  <si>
    <t>許有翔</t>
  </si>
  <si>
    <t>許多樂</t>
  </si>
  <si>
    <t>洪得睿</t>
  </si>
  <si>
    <t>盧芊疋</t>
  </si>
  <si>
    <t>莊至翔</t>
  </si>
  <si>
    <t>高靖堯</t>
  </si>
  <si>
    <t>陳冠羽</t>
  </si>
  <si>
    <t>陳炅緯</t>
  </si>
  <si>
    <t>許閎澤</t>
  </si>
  <si>
    <t>張湋宥</t>
  </si>
  <si>
    <t>簡筠珈</t>
  </si>
  <si>
    <t>陳昱安</t>
  </si>
  <si>
    <t>陳冠閔</t>
  </si>
  <si>
    <t>游哲睿</t>
  </si>
  <si>
    <t>陳昱成</t>
  </si>
  <si>
    <t>陳宇熙</t>
  </si>
  <si>
    <t>張碩元</t>
  </si>
  <si>
    <t>青山哲</t>
  </si>
  <si>
    <t>富靖滕</t>
  </si>
  <si>
    <t>陳冠熏</t>
  </si>
  <si>
    <t>黃子家</t>
  </si>
  <si>
    <t>傅駿翔</t>
  </si>
  <si>
    <t>彭騰</t>
  </si>
  <si>
    <t>陳永研</t>
  </si>
  <si>
    <t>鄭喆文</t>
  </si>
  <si>
    <t>黃梓翊</t>
  </si>
  <si>
    <t>塗皓安</t>
  </si>
  <si>
    <t>趙伯修</t>
  </si>
  <si>
    <t>陳胤筌</t>
  </si>
  <si>
    <t>程泓瑋</t>
  </si>
  <si>
    <t>陳佐維</t>
  </si>
  <si>
    <t>陳浩翔</t>
  </si>
  <si>
    <t>楊奕德</t>
  </si>
  <si>
    <t>黃紹宗</t>
  </si>
  <si>
    <t>陳昱宏</t>
  </si>
  <si>
    <t>楊博文</t>
  </si>
  <si>
    <t>陳楷鈞</t>
  </si>
  <si>
    <t>葉宇宸</t>
  </si>
  <si>
    <t>鄭博奕</t>
  </si>
  <si>
    <t>曾佳躍</t>
  </si>
  <si>
    <t>廖翊淳</t>
  </si>
  <si>
    <t>陳致宏</t>
  </si>
  <si>
    <t>李婕妤</t>
  </si>
  <si>
    <t>劉宇翔</t>
  </si>
  <si>
    <t>曾胤軒</t>
  </si>
  <si>
    <t>葉品逸</t>
  </si>
  <si>
    <t>鄭遠祥</t>
  </si>
  <si>
    <t>曾靖祐</t>
  </si>
  <si>
    <t>劉宇軒</t>
  </si>
  <si>
    <t>陳韋宏</t>
  </si>
  <si>
    <t>王媺淇</t>
  </si>
  <si>
    <t>歐韋德</t>
  </si>
  <si>
    <t>葉恭碩</t>
  </si>
  <si>
    <t>鄭翔尹</t>
  </si>
  <si>
    <t>盧正崴</t>
  </si>
  <si>
    <t>楊秉秦</t>
  </si>
  <si>
    <t>陳毅</t>
  </si>
  <si>
    <t>林芯彤</t>
  </si>
  <si>
    <t>蔣維仁</t>
  </si>
  <si>
    <t>談亞倫</t>
  </si>
  <si>
    <t>盧鋆翰</t>
  </si>
  <si>
    <t>盧昱禔</t>
  </si>
  <si>
    <t>黃子恩</t>
  </si>
  <si>
    <t>高凡媞</t>
  </si>
  <si>
    <t>鄭有伯</t>
  </si>
  <si>
    <t>錢呈恩</t>
  </si>
  <si>
    <t>蕭佑辰</t>
  </si>
  <si>
    <t>葉旻翰</t>
  </si>
  <si>
    <t>謝騰鋒</t>
  </si>
  <si>
    <t>熊大衛</t>
  </si>
  <si>
    <t>鄭嘉倩</t>
  </si>
  <si>
    <t>江冠錞</t>
  </si>
  <si>
    <t>鄭聿呈</t>
  </si>
  <si>
    <t>戴御晟</t>
  </si>
  <si>
    <t>鄭文傑</t>
  </si>
  <si>
    <t>羅健豪</t>
  </si>
  <si>
    <t>劉煜喆</t>
  </si>
  <si>
    <t>李采玲</t>
  </si>
  <si>
    <t>方可華</t>
  </si>
  <si>
    <t>魏晨恩</t>
  </si>
  <si>
    <t>鍾翔宇</t>
  </si>
  <si>
    <t>鄭定享</t>
  </si>
  <si>
    <t>易文棐</t>
  </si>
  <si>
    <t>朱俐臻</t>
  </si>
  <si>
    <t>鍾安喆</t>
  </si>
  <si>
    <t>方榆涵</t>
  </si>
  <si>
    <t>王羽庭</t>
  </si>
  <si>
    <t>鄭紹廷</t>
  </si>
  <si>
    <t>林芯瑜</t>
  </si>
  <si>
    <t>周婷葶</t>
  </si>
  <si>
    <t>王夏恩</t>
  </si>
  <si>
    <t>王苡薰</t>
  </si>
  <si>
    <t>王瑞涵</t>
  </si>
  <si>
    <t>朱心悅</t>
  </si>
  <si>
    <t>何欣頻</t>
  </si>
  <si>
    <t>林佩賢</t>
  </si>
  <si>
    <t>王語晨</t>
  </si>
  <si>
    <t>朱玉捷</t>
  </si>
  <si>
    <t>吳宜安</t>
  </si>
  <si>
    <t>朱芃璇</t>
  </si>
  <si>
    <t>余宣萱</t>
  </si>
  <si>
    <t>林詩婷</t>
  </si>
  <si>
    <t>林苡溱</t>
  </si>
  <si>
    <t>李宜庭</t>
  </si>
  <si>
    <t>房千鶴</t>
  </si>
  <si>
    <t>呂潔娜</t>
  </si>
  <si>
    <t>呂怡萱</t>
  </si>
  <si>
    <t>呂姿嫺</t>
  </si>
  <si>
    <t>岳亭佑</t>
  </si>
  <si>
    <t>林栩萱</t>
  </si>
  <si>
    <t>李沛祈</t>
  </si>
  <si>
    <t>李約儒</t>
  </si>
  <si>
    <t>李禹彤</t>
  </si>
  <si>
    <t>邱苡綺</t>
  </si>
  <si>
    <t>偕楊子瑩</t>
  </si>
  <si>
    <t>林宇慧</t>
  </si>
  <si>
    <t>翁子涵</t>
  </si>
  <si>
    <t>汪怡均</t>
  </si>
  <si>
    <t>林宥均</t>
  </si>
  <si>
    <t>張雅涵</t>
  </si>
  <si>
    <t>張安溱</t>
  </si>
  <si>
    <t>范睿恩</t>
  </si>
  <si>
    <t>張宴慈</t>
  </si>
  <si>
    <t>翁禹倢</t>
  </si>
  <si>
    <t>林芯緹</t>
  </si>
  <si>
    <t>林書妤</t>
  </si>
  <si>
    <t>梁瑞庭</t>
  </si>
  <si>
    <t>莊曼綺</t>
  </si>
  <si>
    <t>許育綺</t>
  </si>
  <si>
    <t>郭子嫣</t>
  </si>
  <si>
    <t>翁羿愃</t>
  </si>
  <si>
    <t>邱迦茵</t>
  </si>
  <si>
    <t>花若恩</t>
  </si>
  <si>
    <t>梁慶藍</t>
  </si>
  <si>
    <t>許睿恩</t>
  </si>
  <si>
    <t>許涵捷</t>
  </si>
  <si>
    <t>游家溱</t>
  </si>
  <si>
    <t>高宇欣</t>
  </si>
  <si>
    <t>許綺恩</t>
  </si>
  <si>
    <t>施靖琪</t>
  </si>
  <si>
    <t>莊可歆</t>
  </si>
  <si>
    <t>許樂喬</t>
  </si>
  <si>
    <t>許語庭</t>
  </si>
  <si>
    <t>黃安妤</t>
  </si>
  <si>
    <t>張語珊</t>
  </si>
  <si>
    <t>陳千慧</t>
  </si>
  <si>
    <t>洪湘柔</t>
  </si>
  <si>
    <t>廖苡媃</t>
  </si>
  <si>
    <t>陳爾君</t>
  </si>
  <si>
    <t>陳韋伶</t>
  </si>
  <si>
    <t>黃怡仁</t>
  </si>
  <si>
    <t>郭芳余</t>
  </si>
  <si>
    <t>陳恩寧</t>
  </si>
  <si>
    <t>徐筱晴</t>
  </si>
  <si>
    <t>劉瑞恩</t>
  </si>
  <si>
    <t>陳姸瑾</t>
  </si>
  <si>
    <t>曾沛熏</t>
  </si>
  <si>
    <t>黃郁情</t>
  </si>
  <si>
    <t>黃瓅德</t>
  </si>
  <si>
    <t>陳書恩</t>
  </si>
  <si>
    <t>張凱悅</t>
  </si>
  <si>
    <t>鄭宇珊</t>
  </si>
  <si>
    <t>童心妍</t>
  </si>
  <si>
    <t>黃靖琦</t>
  </si>
  <si>
    <t>楊鎵菱</t>
  </si>
  <si>
    <t>游譯賢</t>
  </si>
  <si>
    <t>張鈞淇</t>
  </si>
  <si>
    <t>鄭佳佩</t>
  </si>
  <si>
    <t>蔣亮羽</t>
  </si>
  <si>
    <t>葉羽榛</t>
  </si>
  <si>
    <t>蔡雅心</t>
  </si>
  <si>
    <t>蔡欣霖</t>
  </si>
  <si>
    <t>廖凡萱</t>
  </si>
  <si>
    <t>許芷甄</t>
  </si>
  <si>
    <t>顏苓又</t>
  </si>
  <si>
    <t>簡彤芯</t>
  </si>
  <si>
    <t>廖婕茹</t>
  </si>
  <si>
    <t>謝沂臻</t>
  </si>
  <si>
    <t>簡惠語</t>
  </si>
  <si>
    <t>鄭鏡妤</t>
  </si>
  <si>
    <t>游庭逸</t>
  </si>
  <si>
    <t>羅淄潁</t>
  </si>
  <si>
    <t>簡郁軒</t>
  </si>
  <si>
    <t>蔡旻妤</t>
  </si>
  <si>
    <t>闕孜穎</t>
  </si>
  <si>
    <t>簡詩錡</t>
  </si>
  <si>
    <t>戴丞優</t>
  </si>
  <si>
    <t>黃馨霈</t>
  </si>
  <si>
    <t>王宥雄</t>
  </si>
  <si>
    <t>秦廣祖</t>
  </si>
  <si>
    <t>葉芸瑄</t>
  </si>
  <si>
    <t>王怡人</t>
  </si>
  <si>
    <t>吳曉峮</t>
  </si>
  <si>
    <t>宋珮婕</t>
  </si>
  <si>
    <t>賴羿璇</t>
  </si>
  <si>
    <t>林恩頡</t>
  </si>
  <si>
    <t>楊祐祥</t>
  </si>
  <si>
    <t>曹筑萱</t>
  </si>
  <si>
    <t>導師：杜佩容老師</t>
  </si>
  <si>
    <t>導師：郭亮吾老師</t>
  </si>
  <si>
    <t>丁以睿</t>
  </si>
  <si>
    <t>吳柏燁</t>
  </si>
  <si>
    <t>尤翊全</t>
  </si>
  <si>
    <t>王丞宇</t>
  </si>
  <si>
    <t>王仲楷</t>
  </si>
  <si>
    <t>王渝閎</t>
  </si>
  <si>
    <t>王力德</t>
  </si>
  <si>
    <t>王雋元</t>
  </si>
  <si>
    <t>林宇鴻</t>
  </si>
  <si>
    <t>王鼎元</t>
  </si>
  <si>
    <t>王義程</t>
  </si>
  <si>
    <t>王宥鈞</t>
  </si>
  <si>
    <t>吳安宥</t>
  </si>
  <si>
    <t>王竑智</t>
  </si>
  <si>
    <t>呂彥篪</t>
  </si>
  <si>
    <t>林宥任</t>
  </si>
  <si>
    <t>江秉宸</t>
  </si>
  <si>
    <t>吳政衡</t>
  </si>
  <si>
    <t>李峻丞</t>
  </si>
  <si>
    <t>朱奕名</t>
  </si>
  <si>
    <t>林辰勳</t>
  </si>
  <si>
    <t>邱子宸</t>
  </si>
  <si>
    <t>江威翰</t>
  </si>
  <si>
    <t>江宗穎</t>
  </si>
  <si>
    <t>李宸銘</t>
  </si>
  <si>
    <t>李時宇</t>
  </si>
  <si>
    <t>何宗諺</t>
  </si>
  <si>
    <t>姚廷鍏</t>
  </si>
  <si>
    <t>張世儒</t>
  </si>
  <si>
    <t>李睿榆</t>
  </si>
  <si>
    <t>吳聿緯</t>
  </si>
  <si>
    <t>林大鈞</t>
  </si>
  <si>
    <t>林子循</t>
  </si>
  <si>
    <t>余宥霆</t>
  </si>
  <si>
    <t>張維軒</t>
  </si>
  <si>
    <t>莊宇豐</t>
  </si>
  <si>
    <t>周宇軒</t>
  </si>
  <si>
    <t>吳東曄</t>
  </si>
  <si>
    <t>林湋翔</t>
  </si>
  <si>
    <t>林松樺</t>
  </si>
  <si>
    <t>吳宇閎</t>
  </si>
  <si>
    <t>莊承諺</t>
  </si>
  <si>
    <t>許少鏞</t>
  </si>
  <si>
    <t>周裕智</t>
  </si>
  <si>
    <t>李明叡</t>
  </si>
  <si>
    <t>林郁恩</t>
  </si>
  <si>
    <t>吳詠玄</t>
  </si>
  <si>
    <t>許濬丞</t>
  </si>
  <si>
    <t>許廉澤</t>
  </si>
  <si>
    <t>林俊廷</t>
  </si>
  <si>
    <t>李律旻</t>
  </si>
  <si>
    <t>張柏森</t>
  </si>
  <si>
    <t>林渝鈞</t>
  </si>
  <si>
    <t>呂子譽</t>
  </si>
  <si>
    <t>陳子謙</t>
  </si>
  <si>
    <t>連柏昕</t>
  </si>
  <si>
    <t>林柏維</t>
  </si>
  <si>
    <t>李唯希</t>
  </si>
  <si>
    <t>張祥安</t>
  </si>
  <si>
    <t>林楙軒</t>
  </si>
  <si>
    <t>林展繹</t>
  </si>
  <si>
    <t>陳青立</t>
  </si>
  <si>
    <t>陳子拓</t>
  </si>
  <si>
    <t>凃威佑</t>
  </si>
  <si>
    <t>周藝鼎</t>
  </si>
  <si>
    <t>張硯傑</t>
  </si>
  <si>
    <t>林靖硯</t>
  </si>
  <si>
    <t>金沛毅</t>
  </si>
  <si>
    <t>陳宥翰</t>
  </si>
  <si>
    <t>陳彥誌</t>
  </si>
  <si>
    <t>徐賢修</t>
  </si>
  <si>
    <t>張鈞翔</t>
  </si>
  <si>
    <t>張鈞皓</t>
  </si>
  <si>
    <t>施汯劭</t>
  </si>
  <si>
    <t>姜凱文</t>
  </si>
  <si>
    <t>陳家晟</t>
  </si>
  <si>
    <t>陳謝鈞</t>
  </si>
  <si>
    <t>高子淵</t>
  </si>
  <si>
    <t>郭承諺</t>
  </si>
  <si>
    <t>郭秉銘</t>
  </si>
  <si>
    <t>洪聖錩</t>
  </si>
  <si>
    <t>柯彥丞</t>
  </si>
  <si>
    <t>楊又奕</t>
  </si>
  <si>
    <t>廖佑錚</t>
  </si>
  <si>
    <t>張軒瑋</t>
  </si>
  <si>
    <t>湯承達</t>
  </si>
  <si>
    <t>陳柏辰</t>
  </si>
  <si>
    <t>孫小童</t>
  </si>
  <si>
    <t>高唯珵</t>
  </si>
  <si>
    <t>葉秉學</t>
  </si>
  <si>
    <t>陳佳輝</t>
  </si>
  <si>
    <t>楊世宇</t>
  </si>
  <si>
    <t>曾子瀚</t>
  </si>
  <si>
    <t>曹宇辰</t>
  </si>
  <si>
    <t>張丞翔</t>
  </si>
  <si>
    <t>葉家瑋</t>
  </si>
  <si>
    <t>劉品辰</t>
  </si>
  <si>
    <t>陳則佑</t>
  </si>
  <si>
    <t>楊弘詣</t>
  </si>
  <si>
    <t>黃元翰</t>
  </si>
  <si>
    <t>連庭毅</t>
  </si>
  <si>
    <t>陳佳瑋</t>
  </si>
  <si>
    <t>練鎧閤</t>
  </si>
  <si>
    <t>劉庭驊</t>
  </si>
  <si>
    <t>陳振瑋</t>
  </si>
  <si>
    <t>楊祐程</t>
  </si>
  <si>
    <t>楊竣嘉</t>
  </si>
  <si>
    <t>郭哲瑋</t>
  </si>
  <si>
    <t>陳詠傑</t>
  </si>
  <si>
    <t>蔡亦翔</t>
  </si>
  <si>
    <t>黃宏宇</t>
  </si>
  <si>
    <t>劉寶園</t>
  </si>
  <si>
    <t>葉宸睿</t>
  </si>
  <si>
    <t>陳光磊</t>
  </si>
  <si>
    <t>黃偉誠</t>
  </si>
  <si>
    <t>蕭丞佑</t>
  </si>
  <si>
    <t>鄭皓謙</t>
  </si>
  <si>
    <t>楊博安</t>
  </si>
  <si>
    <t>蔡正法</t>
  </si>
  <si>
    <t>趙翊栢</t>
  </si>
  <si>
    <t>陳風</t>
  </si>
  <si>
    <t>劉辰熙</t>
  </si>
  <si>
    <t>蕭竣澤</t>
  </si>
  <si>
    <t>謝秉諺</t>
  </si>
  <si>
    <t>葉昕翰</t>
  </si>
  <si>
    <t>謝睿哲</t>
  </si>
  <si>
    <t>謝宇鈞</t>
  </si>
  <si>
    <t>劉家亨</t>
  </si>
  <si>
    <t>盧宥丞</t>
  </si>
  <si>
    <t>李振齊</t>
  </si>
  <si>
    <t>林鴻家</t>
  </si>
  <si>
    <t>蔡榮祖</t>
  </si>
  <si>
    <t>蘇睿森</t>
  </si>
  <si>
    <t>羅鼎鈞</t>
  </si>
  <si>
    <t>蔡睿洺</t>
  </si>
  <si>
    <t>余家樂</t>
  </si>
  <si>
    <t>劉奕仟</t>
  </si>
  <si>
    <t>張辰浩</t>
  </si>
  <si>
    <t>施榮緯</t>
  </si>
  <si>
    <t>洪得為</t>
  </si>
  <si>
    <t>蘇宸</t>
  </si>
  <si>
    <t>羅榆翔</t>
  </si>
  <si>
    <t>吳天予</t>
  </si>
  <si>
    <t>盧柏澄</t>
  </si>
  <si>
    <t>游宗茂</t>
  </si>
  <si>
    <t>王妗慈</t>
  </si>
  <si>
    <t>白煌達</t>
  </si>
  <si>
    <t>王宥婷</t>
  </si>
  <si>
    <t>王千熒</t>
  </si>
  <si>
    <t>沈毓婧</t>
  </si>
  <si>
    <t>吳姿儀</t>
  </si>
  <si>
    <t>李姸樺</t>
  </si>
  <si>
    <t>王韶妤</t>
  </si>
  <si>
    <t>孫翊彤</t>
  </si>
  <si>
    <t>王苡晴</t>
  </si>
  <si>
    <t>王怡心</t>
  </si>
  <si>
    <t>林人孋</t>
  </si>
  <si>
    <t>林子容</t>
  </si>
  <si>
    <t>吳家誼</t>
  </si>
  <si>
    <t>王薇妮</t>
  </si>
  <si>
    <t>吳芃葳</t>
  </si>
  <si>
    <t>朱晨妤</t>
  </si>
  <si>
    <t>林昕妍</t>
  </si>
  <si>
    <t>林千幼</t>
  </si>
  <si>
    <t>林以真</t>
  </si>
  <si>
    <t>吳偲瑜</t>
  </si>
  <si>
    <t>王沛錡</t>
  </si>
  <si>
    <t>吳語晨</t>
  </si>
  <si>
    <t>江芷瑩</t>
  </si>
  <si>
    <t>陳芸如</t>
  </si>
  <si>
    <t>林巧恩</t>
  </si>
  <si>
    <t>李娉慧</t>
  </si>
  <si>
    <t>白翊暄</t>
  </si>
  <si>
    <t>林妤璇</t>
  </si>
  <si>
    <t>何楨筑</t>
  </si>
  <si>
    <t>陳昱嫻</t>
  </si>
  <si>
    <t>洪儀臻</t>
  </si>
  <si>
    <t>紀奕瑄</t>
  </si>
  <si>
    <t>汪妮錡</t>
  </si>
  <si>
    <t>江佩慈</t>
  </si>
  <si>
    <t>邱滋婷</t>
  </si>
  <si>
    <t>吳昀耘</t>
  </si>
  <si>
    <t>陳禹璇</t>
  </si>
  <si>
    <t>胡嘉珈</t>
  </si>
  <si>
    <t>高苡宸</t>
  </si>
  <si>
    <t>林以欣</t>
  </si>
  <si>
    <t>許方綺</t>
  </si>
  <si>
    <t>吳睿庭</t>
  </si>
  <si>
    <t>陳梵鈭</t>
  </si>
  <si>
    <t>徐朵</t>
  </si>
  <si>
    <t>張宜蓁</t>
  </si>
  <si>
    <t>洪巧芸</t>
  </si>
  <si>
    <t>呂羽緁</t>
  </si>
  <si>
    <t>許宥萱</t>
  </si>
  <si>
    <t>呂昱欣</t>
  </si>
  <si>
    <t>陳鉦錞</t>
  </si>
  <si>
    <t>張妘如</t>
  </si>
  <si>
    <t>曹媁晴</t>
  </si>
  <si>
    <t>高曼瑄</t>
  </si>
  <si>
    <t>林青儒</t>
  </si>
  <si>
    <t>許寬淯</t>
  </si>
  <si>
    <t>李怡嬙</t>
  </si>
  <si>
    <t>程詩恩</t>
  </si>
  <si>
    <t>陳亞妍</t>
  </si>
  <si>
    <t>許倩苓</t>
  </si>
  <si>
    <t>張珈瑜</t>
  </si>
  <si>
    <t>林恩如</t>
  </si>
  <si>
    <t>陳沛禕</t>
  </si>
  <si>
    <t>邱宇安</t>
  </si>
  <si>
    <t>楊芷喬</t>
  </si>
  <si>
    <t>辜昱婷</t>
  </si>
  <si>
    <t>陳韋霓</t>
  </si>
  <si>
    <t>張芯語</t>
  </si>
  <si>
    <t>林恩妡</t>
  </si>
  <si>
    <t>陳苡瑄</t>
  </si>
  <si>
    <t>陳俋潔</t>
  </si>
  <si>
    <t>楊紫溶</t>
  </si>
  <si>
    <t>黃函儀</t>
  </si>
  <si>
    <t>黃湘淳</t>
  </si>
  <si>
    <t>陳妍安</t>
  </si>
  <si>
    <t>林祖溱</t>
  </si>
  <si>
    <t>陳歆和</t>
  </si>
  <si>
    <t>陳嬡蓉</t>
  </si>
  <si>
    <t>楊詠齡</t>
  </si>
  <si>
    <t>盧姿晴</t>
  </si>
  <si>
    <t>楊芸榛</t>
  </si>
  <si>
    <t>黃婕瑜</t>
  </si>
  <si>
    <t>邱莉晴</t>
  </si>
  <si>
    <t>黃品宜</t>
  </si>
  <si>
    <t>曾珮恆</t>
  </si>
  <si>
    <t>蔡依庭</t>
  </si>
  <si>
    <t>賴沛瑗</t>
  </si>
  <si>
    <t>楊舒涵</t>
  </si>
  <si>
    <t>陳思佑</t>
  </si>
  <si>
    <t>高鈺婷</t>
  </si>
  <si>
    <t>黃若婷</t>
  </si>
  <si>
    <t>黃馨巧</t>
  </si>
  <si>
    <t>鄭羽珊</t>
  </si>
  <si>
    <t>賴貞甄</t>
  </si>
  <si>
    <t>翟宣綺</t>
  </si>
  <si>
    <t>王毓潔</t>
  </si>
  <si>
    <t>張琍瑧</t>
  </si>
  <si>
    <t>黃楨壹</t>
  </si>
  <si>
    <t>潘奕璇</t>
  </si>
  <si>
    <t>鄭凱菲</t>
  </si>
  <si>
    <t>戴羽君</t>
  </si>
  <si>
    <t>羅欣榆</t>
  </si>
  <si>
    <t>巫嘉恩</t>
  </si>
  <si>
    <t>莊嘉鶴</t>
  </si>
  <si>
    <t>蔡汶珊</t>
  </si>
  <si>
    <t>鄭喬予</t>
  </si>
  <si>
    <t>謝妮真</t>
  </si>
  <si>
    <t>施沛妮</t>
  </si>
  <si>
    <t>陳圓圓</t>
  </si>
  <si>
    <t>謝蕙鈮</t>
  </si>
  <si>
    <t>盧卉沂</t>
  </si>
  <si>
    <t>謝雅伃</t>
  </si>
  <si>
    <t>張芮綺</t>
  </si>
  <si>
    <t>李宜恩</t>
  </si>
  <si>
    <t>張浿珊</t>
  </si>
  <si>
    <t>黃立昕</t>
  </si>
  <si>
    <t>瞿悅</t>
  </si>
  <si>
    <t>薛羽捷</t>
  </si>
  <si>
    <t>羅盈盈</t>
  </si>
  <si>
    <t>彭筱粧</t>
  </si>
  <si>
    <t>彭郁涵</t>
  </si>
  <si>
    <t>呂遙</t>
  </si>
  <si>
    <t>簡宇姗</t>
  </si>
  <si>
    <t>魏妘安</t>
  </si>
  <si>
    <t>吳宣融</t>
  </si>
  <si>
    <t>蔣佳怡</t>
  </si>
  <si>
    <t>林可恩</t>
  </si>
  <si>
    <t>蔡琬綾</t>
  </si>
  <si>
    <t>許嘉芝</t>
  </si>
  <si>
    <t>黨恩祈</t>
  </si>
  <si>
    <t>魏葳琪</t>
  </si>
  <si>
    <t>蔡雨佟</t>
  </si>
  <si>
    <t>盧靚芫</t>
  </si>
  <si>
    <t>導師：許博凱</t>
  </si>
  <si>
    <t>導師：鄒敦琳</t>
  </si>
  <si>
    <t>導師：李雅苓</t>
  </si>
  <si>
    <t>導師：黃筱凌</t>
  </si>
  <si>
    <t>導師：陳炯堯</t>
  </si>
  <si>
    <t>導師：楊蕙如</t>
  </si>
  <si>
    <t>導師：蕭心茹</t>
  </si>
  <si>
    <t>魏安屏</t>
  </si>
  <si>
    <t>李晉亨</t>
  </si>
  <si>
    <t>朱炫安</t>
  </si>
  <si>
    <t>歐柏宏</t>
  </si>
  <si>
    <t>廖珮涵</t>
  </si>
  <si>
    <t>張小蓁</t>
  </si>
  <si>
    <t>梁銨起</t>
  </si>
  <si>
    <t>蔡芷忻</t>
  </si>
  <si>
    <t>謝宜璇</t>
  </si>
  <si>
    <t>陳宇嫣</t>
  </si>
  <si>
    <t>陳奕喬</t>
  </si>
  <si>
    <t>謝硯旻</t>
  </si>
  <si>
    <t>導師：莊景雅</t>
  </si>
  <si>
    <t>導師：蔡其穎</t>
  </si>
  <si>
    <t>導師：謝宇修</t>
  </si>
  <si>
    <t>導師：紀如珊</t>
  </si>
  <si>
    <t>導師：黃懷恩</t>
  </si>
  <si>
    <t>導師：江羽婷</t>
  </si>
  <si>
    <t>導師：黃慶仁</t>
  </si>
  <si>
    <t>導師：張愷羚</t>
  </si>
  <si>
    <t>呂寬俞</t>
  </si>
  <si>
    <t>范庭瀚</t>
  </si>
  <si>
    <t>黃馨琳</t>
  </si>
  <si>
    <t>郭培德</t>
  </si>
  <si>
    <t>國三和</t>
  </si>
  <si>
    <t>國三平</t>
  </si>
  <si>
    <t>資訊科技</t>
  </si>
  <si>
    <t>班級：</t>
  </si>
  <si>
    <t>健康教育</t>
  </si>
  <si>
    <t>私立淡江高中國中部計分單</t>
  </si>
  <si>
    <t>座
號</t>
  </si>
  <si>
    <t>學號</t>
  </si>
  <si>
    <t>姓名</t>
  </si>
  <si>
    <t>實作（50％）</t>
  </si>
  <si>
    <t>分組
活動</t>
  </si>
  <si>
    <t>課堂
表現</t>
  </si>
  <si>
    <t>學生
自評</t>
  </si>
  <si>
    <t>學期總成績</t>
  </si>
  <si>
    <t>平均</t>
  </si>
  <si>
    <t>私立淡江高中國中部計分單</t>
  </si>
  <si>
    <t>班級：</t>
  </si>
  <si>
    <t>座
號</t>
  </si>
  <si>
    <t>學號</t>
  </si>
  <si>
    <t>姓名</t>
  </si>
  <si>
    <t>作業（80％）</t>
  </si>
  <si>
    <t>自評</t>
  </si>
  <si>
    <t>平常表現</t>
  </si>
  <si>
    <t>學期總成績</t>
  </si>
  <si>
    <t>平均</t>
  </si>
  <si>
    <t>體育</t>
  </si>
  <si>
    <t>技能（50％）</t>
  </si>
  <si>
    <t>認知</t>
  </si>
  <si>
    <t>情意</t>
  </si>
  <si>
    <t>任教老師：</t>
  </si>
  <si>
    <t>108課綱-科技領域-生活科技</t>
  </si>
  <si>
    <t>生活科技</t>
  </si>
  <si>
    <t>教師簽名：</t>
  </si>
  <si>
    <t>音樂</t>
  </si>
  <si>
    <t>表演藝術</t>
  </si>
  <si>
    <t>童軍</t>
  </si>
  <si>
    <t>輔導活動</t>
  </si>
  <si>
    <t>倫理</t>
  </si>
  <si>
    <t>生命教育基礎養成</t>
  </si>
  <si>
    <t>彈性-班/週會</t>
  </si>
  <si>
    <t>馬啓軒</t>
  </si>
  <si>
    <t>李霈蓉</t>
  </si>
  <si>
    <t>國一信</t>
  </si>
  <si>
    <t xml:space="preserve"> 國一忠(J1A)</t>
  </si>
  <si>
    <t xml:space="preserve"> 國一孝(J1B)</t>
  </si>
  <si>
    <t xml:space="preserve"> 國一仁(J1C)</t>
  </si>
  <si>
    <t xml:space="preserve"> 國一愛(J1D)</t>
  </si>
  <si>
    <t xml:space="preserve"> 國一信(J1E)</t>
  </si>
  <si>
    <t xml:space="preserve"> 國一和(J1G)</t>
  </si>
  <si>
    <t xml:space="preserve"> 國一平(J1H)</t>
  </si>
  <si>
    <t>楊羿亭</t>
  </si>
  <si>
    <t>曾柏源</t>
  </si>
  <si>
    <t xml:space="preserve"> 國二忠(J2A)</t>
  </si>
  <si>
    <t xml:space="preserve">  國二孝(J2B)</t>
  </si>
  <si>
    <t xml:space="preserve"> 國二仁(J2C)</t>
  </si>
  <si>
    <t xml:space="preserve"> 國二愛(J2D)</t>
  </si>
  <si>
    <t xml:space="preserve"> 國二信(J2E)</t>
  </si>
  <si>
    <t xml:space="preserve"> 國二義(J2F)</t>
  </si>
  <si>
    <t xml:space="preserve"> 國二和(J2G)</t>
  </si>
  <si>
    <t xml:space="preserve"> 國二平(J2H)</t>
  </si>
  <si>
    <t>王曼亘</t>
  </si>
  <si>
    <t>高宜萱</t>
  </si>
  <si>
    <t xml:space="preserve"> 國三忠(J3A)</t>
  </si>
  <si>
    <t xml:space="preserve"> 國三孝(J3B)</t>
  </si>
  <si>
    <t xml:space="preserve"> 國三仁(J3C)</t>
  </si>
  <si>
    <t xml:space="preserve"> 國三愛(J3D)</t>
  </si>
  <si>
    <t xml:space="preserve"> 國三信(J3E)</t>
  </si>
  <si>
    <t xml:space="preserve"> 國三義(J3F)</t>
  </si>
  <si>
    <t xml:space="preserve"> 國三和(J3G)</t>
  </si>
  <si>
    <t xml:space="preserve"> 國三平(J3H)</t>
  </si>
  <si>
    <t>座號</t>
  </si>
  <si>
    <t>109學年度第二學期</t>
  </si>
  <si>
    <t>奧妙的大氣</t>
  </si>
  <si>
    <r>
      <t xml:space="preserve">109.2 </t>
    </r>
    <r>
      <rPr>
        <sz val="12"/>
        <rFont val="標楷體"/>
        <family val="4"/>
      </rPr>
      <t xml:space="preserve"> (110/04/19更新)</t>
    </r>
  </si>
  <si>
    <t>國一名單</t>
  </si>
  <si>
    <t>總人數</t>
  </si>
  <si>
    <t>男</t>
  </si>
  <si>
    <t>女</t>
  </si>
  <si>
    <t>音</t>
  </si>
  <si>
    <t>美</t>
  </si>
  <si>
    <t>桌球</t>
  </si>
  <si>
    <t>國一</t>
  </si>
  <si>
    <t>國一忠</t>
  </si>
  <si>
    <t>國一孝</t>
  </si>
  <si>
    <t>國一仁</t>
  </si>
  <si>
    <t>國一愛</t>
  </si>
  <si>
    <t>國一和</t>
  </si>
  <si>
    <t>國一平</t>
  </si>
  <si>
    <t>國一 全</t>
  </si>
  <si>
    <t>總數</t>
  </si>
  <si>
    <t>國二名單</t>
  </si>
  <si>
    <t>國二</t>
  </si>
  <si>
    <t>國二忠</t>
  </si>
  <si>
    <t>國二孝</t>
  </si>
  <si>
    <t>國二仁</t>
  </si>
  <si>
    <t>國二愛</t>
  </si>
  <si>
    <t>國二信</t>
  </si>
  <si>
    <t>國二義</t>
  </si>
  <si>
    <t>國二和</t>
  </si>
  <si>
    <t>國二平</t>
  </si>
  <si>
    <t>國二 全</t>
  </si>
  <si>
    <t>總數</t>
  </si>
  <si>
    <t>國三名單</t>
  </si>
  <si>
    <t>國三</t>
  </si>
  <si>
    <t>國三忠</t>
  </si>
  <si>
    <t>國三孝</t>
  </si>
  <si>
    <t>國三仁</t>
  </si>
  <si>
    <t>國三愛</t>
  </si>
  <si>
    <t>國三信</t>
  </si>
  <si>
    <t>國三義</t>
  </si>
  <si>
    <t>國三 全</t>
  </si>
  <si>
    <t>總數</t>
  </si>
  <si>
    <t>110/04/19</t>
  </si>
  <si>
    <t>撒霂•璣谷</t>
  </si>
  <si>
    <t>許安宇</t>
  </si>
  <si>
    <t>唐立宇</t>
  </si>
  <si>
    <t xml:space="preserve"> 劉宸佾</t>
  </si>
  <si>
    <t xml:space="preserve"> 邱妍希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</si>
</sst>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General;[Red][&lt;60]General;General;&quot;資料錯誤&quot;"/>
    <numFmt numFmtId="177" formatCode="0_);[Red]\(0\)"/>
    <numFmt numFmtId="178" formatCode="[Blue][&gt;=60]General;[Red][&lt;60]General;General;&quot;請輸入資料&quot;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0"/>
      <color indexed="9"/>
      <name val="新細明體"/>
      <family val="1"/>
    </font>
    <font>
      <sz val="8"/>
      <color indexed="8"/>
      <name val="新細明體"/>
      <family val="1"/>
    </font>
    <font>
      <sz val="10"/>
      <name val="Times New Roman"/>
      <family val="1"/>
    </font>
    <font>
      <sz val="20"/>
      <name val="標楷體"/>
      <family val="4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sz val="14"/>
      <name val="新細明體"/>
      <family val="1"/>
    </font>
    <font>
      <sz val="18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sz val="14"/>
      <name val="Arial"/>
      <family val="2"/>
    </font>
    <font>
      <u val="single"/>
      <sz val="16"/>
      <color indexed="12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name val="Calibri"/>
      <family val="1"/>
    </font>
    <font>
      <sz val="14"/>
      <color indexed="8"/>
      <name val="Calibri"/>
      <family val="1"/>
    </font>
    <font>
      <b/>
      <sz val="14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21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7" fillId="33" borderId="11" xfId="34" applyFont="1" applyFill="1" applyBorder="1" applyAlignment="1" applyProtection="1">
      <alignment horizontal="center" vertical="center" wrapText="1"/>
      <protection/>
    </xf>
    <xf numFmtId="0" fontId="7" fillId="33" borderId="12" xfId="34" applyFont="1" applyFill="1" applyBorder="1" applyAlignment="1" applyProtection="1">
      <alignment horizontal="center" vertical="center"/>
      <protection/>
    </xf>
    <xf numFmtId="9" fontId="7" fillId="33" borderId="12" xfId="34" applyNumberFormat="1" applyFont="1" applyFill="1" applyBorder="1" applyAlignment="1" applyProtection="1">
      <alignment horizontal="center" vertical="center"/>
      <protection/>
    </xf>
    <xf numFmtId="0" fontId="6" fillId="34" borderId="13" xfId="34" applyFont="1" applyFill="1" applyBorder="1" applyAlignment="1" applyProtection="1">
      <alignment horizontal="center" vertical="center"/>
      <protection locked="0"/>
    </xf>
    <xf numFmtId="49" fontId="6" fillId="35" borderId="14" xfId="34" applyNumberFormat="1" applyFont="1" applyFill="1" applyBorder="1" applyAlignment="1" applyProtection="1">
      <alignment horizontal="center" vertical="center"/>
      <protection locked="0"/>
    </xf>
    <xf numFmtId="0" fontId="6" fillId="36" borderId="15" xfId="34" applyFont="1" applyFill="1" applyBorder="1" applyAlignment="1" applyProtection="1">
      <alignment horizontal="center" vertical="center"/>
      <protection locked="0"/>
    </xf>
    <xf numFmtId="176" fontId="6" fillId="0" borderId="15" xfId="34" applyNumberFormat="1" applyFont="1" applyBorder="1" applyAlignment="1" applyProtection="1">
      <alignment horizontal="center" vertical="center"/>
      <protection locked="0"/>
    </xf>
    <xf numFmtId="0" fontId="6" fillId="0" borderId="16" xfId="34" applyFont="1" applyBorder="1" applyAlignment="1" applyProtection="1">
      <alignment vertical="center"/>
      <protection locked="0"/>
    </xf>
    <xf numFmtId="177" fontId="6" fillId="37" borderId="17" xfId="34" applyNumberFormat="1" applyFont="1" applyFill="1" applyBorder="1" applyAlignment="1" applyProtection="1">
      <alignment horizontal="center" vertical="center"/>
      <protection/>
    </xf>
    <xf numFmtId="177" fontId="6" fillId="0" borderId="15" xfId="34" applyNumberFormat="1" applyFont="1" applyBorder="1" applyAlignment="1" applyProtection="1">
      <alignment horizontal="center" vertical="center"/>
      <protection locked="0"/>
    </xf>
    <xf numFmtId="178" fontId="6" fillId="38" borderId="18" xfId="34" applyNumberFormat="1" applyFont="1" applyFill="1" applyBorder="1" applyAlignment="1" applyProtection="1">
      <alignment horizontal="center" vertical="center"/>
      <protection/>
    </xf>
    <xf numFmtId="0" fontId="6" fillId="34" borderId="19" xfId="34" applyFont="1" applyFill="1" applyBorder="1" applyAlignment="1" applyProtection="1">
      <alignment horizontal="center" vertical="center"/>
      <protection locked="0"/>
    </xf>
    <xf numFmtId="49" fontId="6" fillId="35" borderId="20" xfId="34" applyNumberFormat="1" applyFont="1" applyFill="1" applyBorder="1" applyAlignment="1" applyProtection="1">
      <alignment horizontal="center" vertical="center"/>
      <protection locked="0"/>
    </xf>
    <xf numFmtId="0" fontId="6" fillId="36" borderId="17" xfId="34" applyFont="1" applyFill="1" applyBorder="1" applyAlignment="1" applyProtection="1">
      <alignment horizontal="center" vertical="center"/>
      <protection locked="0"/>
    </xf>
    <xf numFmtId="176" fontId="6" fillId="0" borderId="17" xfId="34" applyNumberFormat="1" applyFont="1" applyBorder="1" applyAlignment="1" applyProtection="1">
      <alignment horizontal="center" vertical="center"/>
      <protection locked="0"/>
    </xf>
    <xf numFmtId="176" fontId="9" fillId="0" borderId="17" xfId="34" applyNumberFormat="1" applyFont="1" applyBorder="1" applyAlignment="1" applyProtection="1">
      <alignment horizontal="center" vertical="center"/>
      <protection locked="0"/>
    </xf>
    <xf numFmtId="177" fontId="6" fillId="0" borderId="17" xfId="34" applyNumberFormat="1" applyFont="1" applyBorder="1" applyAlignment="1" applyProtection="1">
      <alignment horizontal="center" vertical="center"/>
      <protection locked="0"/>
    </xf>
    <xf numFmtId="0" fontId="6" fillId="34" borderId="21" xfId="34" applyFont="1" applyFill="1" applyBorder="1" applyAlignment="1" applyProtection="1">
      <alignment horizontal="center" vertical="center"/>
      <protection locked="0"/>
    </xf>
    <xf numFmtId="49" fontId="6" fillId="35" borderId="22" xfId="34" applyNumberFormat="1" applyFont="1" applyFill="1" applyBorder="1" applyAlignment="1" applyProtection="1">
      <alignment horizontal="center" vertical="center"/>
      <protection locked="0"/>
    </xf>
    <xf numFmtId="0" fontId="6" fillId="36" borderId="23" xfId="34" applyFont="1" applyFill="1" applyBorder="1" applyAlignment="1" applyProtection="1">
      <alignment horizontal="center" vertical="center"/>
      <protection locked="0"/>
    </xf>
    <xf numFmtId="176" fontId="6" fillId="0" borderId="23" xfId="34" applyNumberFormat="1" applyFont="1" applyBorder="1" applyAlignment="1" applyProtection="1">
      <alignment horizontal="center" vertical="center"/>
      <protection locked="0"/>
    </xf>
    <xf numFmtId="177" fontId="6" fillId="0" borderId="23" xfId="34" applyNumberFormat="1" applyFont="1" applyBorder="1" applyAlignment="1" applyProtection="1">
      <alignment horizontal="center" vertical="center"/>
      <protection locked="0"/>
    </xf>
    <xf numFmtId="176" fontId="9" fillId="0" borderId="15" xfId="34" applyNumberFormat="1" applyFont="1" applyBorder="1" applyAlignment="1" applyProtection="1">
      <alignment horizontal="center" vertical="center"/>
      <protection locked="0"/>
    </xf>
    <xf numFmtId="49" fontId="9" fillId="35" borderId="22" xfId="34" applyNumberFormat="1" applyFont="1" applyFill="1" applyBorder="1" applyAlignment="1" applyProtection="1">
      <alignment horizontal="center" vertical="center"/>
      <protection locked="0"/>
    </xf>
    <xf numFmtId="0" fontId="6" fillId="34" borderId="24" xfId="34" applyFont="1" applyFill="1" applyBorder="1" applyAlignment="1" applyProtection="1">
      <alignment horizontal="center" vertical="center"/>
      <protection locked="0"/>
    </xf>
    <xf numFmtId="49" fontId="6" fillId="35" borderId="25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 applyProtection="1">
      <alignment horizontal="center" vertical="center"/>
      <protection locked="0"/>
    </xf>
    <xf numFmtId="176" fontId="6" fillId="0" borderId="26" xfId="34" applyNumberFormat="1" applyFont="1" applyBorder="1" applyAlignment="1" applyProtection="1">
      <alignment horizontal="center" vertical="center"/>
      <protection locked="0"/>
    </xf>
    <xf numFmtId="177" fontId="6" fillId="37" borderId="26" xfId="34" applyNumberFormat="1" applyFont="1" applyFill="1" applyBorder="1" applyAlignment="1" applyProtection="1">
      <alignment horizontal="center" vertical="center"/>
      <protection/>
    </xf>
    <xf numFmtId="177" fontId="6" fillId="0" borderId="26" xfId="34" applyNumberFormat="1" applyFont="1" applyBorder="1" applyAlignment="1" applyProtection="1">
      <alignment horizontal="center" vertical="center"/>
      <protection locked="0"/>
    </xf>
    <xf numFmtId="177" fontId="6" fillId="37" borderId="23" xfId="34" applyNumberFormat="1" applyFont="1" applyFill="1" applyBorder="1" applyAlignment="1" applyProtection="1">
      <alignment horizontal="center" vertical="center"/>
      <protection/>
    </xf>
    <xf numFmtId="178" fontId="6" fillId="38" borderId="27" xfId="34" applyNumberFormat="1" applyFont="1" applyFill="1" applyBorder="1" applyAlignment="1" applyProtection="1">
      <alignment horizontal="center" vertical="center"/>
      <protection/>
    </xf>
    <xf numFmtId="0" fontId="7" fillId="33" borderId="13" xfId="34" applyFont="1" applyFill="1" applyBorder="1" applyAlignment="1" applyProtection="1">
      <alignment horizontal="center" vertical="center" wrapText="1"/>
      <protection/>
    </xf>
    <xf numFmtId="0" fontId="7" fillId="33" borderId="15" xfId="34" applyFont="1" applyFill="1" applyBorder="1" applyAlignment="1" applyProtection="1">
      <alignment horizontal="center" vertical="center" wrapText="1"/>
      <protection/>
    </xf>
    <xf numFmtId="0" fontId="7" fillId="33" borderId="18" xfId="34" applyFont="1" applyFill="1" applyBorder="1" applyAlignment="1" applyProtection="1">
      <alignment horizontal="center" vertical="center" wrapText="1"/>
      <protection/>
    </xf>
    <xf numFmtId="0" fontId="7" fillId="33" borderId="28" xfId="34" applyFont="1" applyFill="1" applyBorder="1" applyAlignment="1" applyProtection="1">
      <alignment horizontal="center" vertical="center"/>
      <protection/>
    </xf>
    <xf numFmtId="9" fontId="7" fillId="33" borderId="21" xfId="34" applyNumberFormat="1" applyFont="1" applyFill="1" applyBorder="1" applyAlignment="1" applyProtection="1">
      <alignment horizontal="center" vertical="center"/>
      <protection/>
    </xf>
    <xf numFmtId="9" fontId="7" fillId="33" borderId="23" xfId="34" applyNumberFormat="1" applyFont="1" applyFill="1" applyBorder="1" applyAlignment="1" applyProtection="1">
      <alignment horizontal="center" vertical="center"/>
      <protection/>
    </xf>
    <xf numFmtId="9" fontId="7" fillId="33" borderId="29" xfId="34" applyNumberFormat="1" applyFont="1" applyFill="1" applyBorder="1" applyAlignment="1" applyProtection="1">
      <alignment horizontal="center" vertical="center"/>
      <protection/>
    </xf>
    <xf numFmtId="177" fontId="6" fillId="0" borderId="30" xfId="34" applyNumberFormat="1" applyFont="1" applyBorder="1" applyAlignment="1" applyProtection="1">
      <alignment horizontal="center" vertical="center"/>
      <protection locked="0"/>
    </xf>
    <xf numFmtId="177" fontId="6" fillId="0" borderId="31" xfId="34" applyNumberFormat="1" applyFont="1" applyBorder="1" applyAlignment="1" applyProtection="1">
      <alignment horizontal="center" vertical="center"/>
      <protection locked="0"/>
    </xf>
    <xf numFmtId="177" fontId="6" fillId="0" borderId="32" xfId="34" applyNumberFormat="1" applyFont="1" applyBorder="1" applyAlignment="1" applyProtection="1">
      <alignment horizontal="center" vertical="center"/>
      <protection locked="0"/>
    </xf>
    <xf numFmtId="0" fontId="6" fillId="34" borderId="33" xfId="34" applyFont="1" applyFill="1" applyBorder="1" applyAlignment="1" applyProtection="1">
      <alignment horizontal="center" vertical="center"/>
      <protection locked="0"/>
    </xf>
    <xf numFmtId="49" fontId="6" fillId="35" borderId="34" xfId="34" applyNumberFormat="1" applyFont="1" applyFill="1" applyBorder="1" applyAlignment="1" applyProtection="1">
      <alignment horizontal="center" vertical="center"/>
      <protection locked="0"/>
    </xf>
    <xf numFmtId="0" fontId="6" fillId="36" borderId="12" xfId="34" applyFont="1" applyFill="1" applyBorder="1" applyAlignment="1" applyProtection="1">
      <alignment horizontal="center" vertical="center"/>
      <protection locked="0"/>
    </xf>
    <xf numFmtId="176" fontId="6" fillId="0" borderId="12" xfId="34" applyNumberFormat="1" applyFont="1" applyBorder="1" applyAlignment="1" applyProtection="1">
      <alignment horizontal="center" vertical="center"/>
      <protection locked="0"/>
    </xf>
    <xf numFmtId="177" fontId="6" fillId="37" borderId="12" xfId="34" applyNumberFormat="1" applyFont="1" applyFill="1" applyBorder="1" applyAlignment="1" applyProtection="1">
      <alignment horizontal="center" vertical="center"/>
      <protection/>
    </xf>
    <xf numFmtId="177" fontId="6" fillId="0" borderId="12" xfId="34" applyNumberFormat="1" applyFont="1" applyBorder="1" applyAlignment="1" applyProtection="1">
      <alignment horizontal="center" vertical="center"/>
      <protection locked="0"/>
    </xf>
    <xf numFmtId="177" fontId="6" fillId="37" borderId="15" xfId="34" applyNumberFormat="1" applyFont="1" applyFill="1" applyBorder="1" applyAlignment="1" applyProtection="1">
      <alignment horizontal="center" vertical="center"/>
      <protection/>
    </xf>
    <xf numFmtId="177" fontId="6" fillId="0" borderId="35" xfId="34" applyNumberFormat="1" applyFont="1" applyBorder="1" applyAlignment="1" applyProtection="1">
      <alignment horizontal="center" vertical="center"/>
      <protection locked="0"/>
    </xf>
    <xf numFmtId="0" fontId="7" fillId="33" borderId="14" xfId="34" applyFont="1" applyFill="1" applyBorder="1" applyAlignment="1" applyProtection="1">
      <alignment horizontal="center" vertical="center" wrapText="1"/>
      <protection/>
    </xf>
    <xf numFmtId="9" fontId="7" fillId="33" borderId="22" xfId="3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8" fillId="39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17" xfId="0" applyNumberFormat="1" applyFont="1" applyFill="1" applyBorder="1" applyAlignment="1" applyProtection="1">
      <alignment horizontal="center" vertical="center"/>
      <protection/>
    </xf>
    <xf numFmtId="49" fontId="57" fillId="39" borderId="17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42" xfId="0" applyNumberFormat="1" applyFont="1" applyFill="1" applyBorder="1" applyAlignment="1" applyProtection="1">
      <alignment horizontal="center" vertical="center"/>
      <protection/>
    </xf>
    <xf numFmtId="0" fontId="57" fillId="0" borderId="42" xfId="0" applyNumberFormat="1" applyFont="1" applyFill="1" applyBorder="1" applyAlignment="1" applyProtection="1">
      <alignment horizontal="center" vertical="center"/>
      <protection locked="0"/>
    </xf>
    <xf numFmtId="49" fontId="58" fillId="0" borderId="0" xfId="33" applyNumberFormat="1" applyFont="1" applyFill="1" applyBorder="1" applyAlignment="1">
      <alignment horizontal="center"/>
      <protection/>
    </xf>
    <xf numFmtId="0" fontId="57" fillId="0" borderId="43" xfId="0" applyNumberFormat="1" applyFont="1" applyFill="1" applyBorder="1" applyAlignment="1" applyProtection="1">
      <alignment horizontal="center" vertical="center"/>
      <protection/>
    </xf>
    <xf numFmtId="0" fontId="57" fillId="0" borderId="43" xfId="0" applyNumberFormat="1" applyFont="1" applyFill="1" applyBorder="1" applyAlignment="1" applyProtection="1">
      <alignment horizontal="center" vertical="center"/>
      <protection locked="0"/>
    </xf>
    <xf numFmtId="0" fontId="57" fillId="0" borderId="17" xfId="0" applyNumberFormat="1" applyFont="1" applyFill="1" applyBorder="1" applyAlignment="1" applyProtection="1">
      <alignment horizontal="center" vertical="center"/>
      <protection locked="0"/>
    </xf>
    <xf numFmtId="0" fontId="57" fillId="39" borderId="17" xfId="0" applyFont="1" applyFill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40" borderId="17" xfId="0" applyFont="1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40" xfId="0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178" fontId="6" fillId="38" borderId="50" xfId="34" applyNumberFormat="1" applyFont="1" applyFill="1" applyBorder="1" applyAlignment="1" applyProtection="1">
      <alignment horizontal="center" vertical="center"/>
      <protection/>
    </xf>
    <xf numFmtId="178" fontId="6" fillId="38" borderId="51" xfId="34" applyNumberFormat="1" applyFont="1" applyFill="1" applyBorder="1" applyAlignment="1" applyProtection="1">
      <alignment horizontal="center" vertical="center"/>
      <protection/>
    </xf>
    <xf numFmtId="178" fontId="6" fillId="38" borderId="52" xfId="34" applyNumberFormat="1" applyFont="1" applyFill="1" applyBorder="1" applyAlignment="1" applyProtection="1">
      <alignment horizontal="center" vertical="center"/>
      <protection/>
    </xf>
    <xf numFmtId="178" fontId="6" fillId="38" borderId="53" xfId="34" applyNumberFormat="1" applyFont="1" applyFill="1" applyBorder="1" applyAlignment="1" applyProtection="1">
      <alignment horizontal="center" vertical="center"/>
      <protection/>
    </xf>
    <xf numFmtId="177" fontId="6" fillId="38" borderId="18" xfId="34" applyNumberFormat="1" applyFont="1" applyFill="1" applyBorder="1" applyAlignment="1" applyProtection="1">
      <alignment horizontal="center" vertical="center"/>
      <protection/>
    </xf>
    <xf numFmtId="178" fontId="6" fillId="38" borderId="40" xfId="34" applyNumberFormat="1" applyFont="1" applyFill="1" applyBorder="1" applyAlignment="1" applyProtection="1">
      <alignment horizontal="center" vertical="center"/>
      <protection/>
    </xf>
    <xf numFmtId="178" fontId="6" fillId="38" borderId="29" xfId="34" applyNumberFormat="1" applyFont="1" applyFill="1" applyBorder="1" applyAlignment="1" applyProtection="1">
      <alignment horizontal="center" vertical="center"/>
      <protection/>
    </xf>
    <xf numFmtId="178" fontId="6" fillId="38" borderId="41" xfId="34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7" fillId="33" borderId="24" xfId="34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9" fontId="7" fillId="33" borderId="33" xfId="34" applyNumberFormat="1" applyFont="1" applyFill="1" applyBorder="1" applyAlignment="1" applyProtection="1">
      <alignment horizontal="center" vertical="center"/>
      <protection/>
    </xf>
    <xf numFmtId="9" fontId="7" fillId="33" borderId="41" xfId="34" applyNumberFormat="1" applyFont="1" applyFill="1" applyBorder="1" applyAlignment="1" applyProtection="1">
      <alignment horizontal="center" vertical="center"/>
      <protection/>
    </xf>
    <xf numFmtId="0" fontId="6" fillId="34" borderId="50" xfId="34" applyFont="1" applyFill="1" applyBorder="1" applyAlignment="1" applyProtection="1">
      <alignment horizontal="center" vertical="center"/>
      <protection locked="0"/>
    </xf>
    <xf numFmtId="0" fontId="6" fillId="34" borderId="51" xfId="34" applyFont="1" applyFill="1" applyBorder="1" applyAlignment="1" applyProtection="1">
      <alignment horizontal="center" vertical="center"/>
      <protection locked="0"/>
    </xf>
    <xf numFmtId="0" fontId="6" fillId="34" borderId="52" xfId="34" applyFont="1" applyFill="1" applyBorder="1" applyAlignment="1" applyProtection="1">
      <alignment horizontal="center" vertical="center"/>
      <protection locked="0"/>
    </xf>
    <xf numFmtId="0" fontId="6" fillId="34" borderId="55" xfId="34" applyFont="1" applyFill="1" applyBorder="1" applyAlignment="1" applyProtection="1">
      <alignment horizontal="center" vertical="center"/>
      <protection locked="0"/>
    </xf>
    <xf numFmtId="0" fontId="6" fillId="34" borderId="56" xfId="34" applyFont="1" applyFill="1" applyBorder="1" applyAlignment="1" applyProtection="1">
      <alignment horizontal="center" vertical="center"/>
      <protection locked="0"/>
    </xf>
    <xf numFmtId="176" fontId="9" fillId="0" borderId="26" xfId="34" applyNumberFormat="1" applyFont="1" applyBorder="1" applyAlignment="1" applyProtection="1">
      <alignment horizontal="center" vertical="center"/>
      <protection locked="0"/>
    </xf>
    <xf numFmtId="0" fontId="7" fillId="33" borderId="23" xfId="34" applyFont="1" applyFill="1" applyBorder="1" applyAlignment="1" applyProtection="1">
      <alignment horizontal="center" vertical="center"/>
      <protection/>
    </xf>
    <xf numFmtId="0" fontId="7" fillId="33" borderId="57" xfId="34" applyFont="1" applyFill="1" applyBorder="1" applyAlignment="1" applyProtection="1">
      <alignment horizontal="center" vertical="center"/>
      <protection/>
    </xf>
    <xf numFmtId="0" fontId="6" fillId="0" borderId="58" xfId="34" applyFont="1" applyBorder="1" applyAlignment="1" applyProtection="1">
      <alignment vertical="center"/>
      <protection locked="0"/>
    </xf>
    <xf numFmtId="0" fontId="6" fillId="42" borderId="59" xfId="34" applyFont="1" applyFill="1" applyBorder="1" applyAlignment="1" applyProtection="1">
      <alignment vertical="center"/>
      <protection locked="0"/>
    </xf>
    <xf numFmtId="176" fontId="6" fillId="42" borderId="40" xfId="34" applyNumberFormat="1" applyFont="1" applyFill="1" applyBorder="1" applyAlignment="1" applyProtection="1">
      <alignment horizontal="center" vertical="center"/>
      <protection locked="0"/>
    </xf>
    <xf numFmtId="176" fontId="6" fillId="42" borderId="29" xfId="34" applyNumberFormat="1" applyFont="1" applyFill="1" applyBorder="1" applyAlignment="1" applyProtection="1">
      <alignment horizontal="center" vertical="center"/>
      <protection locked="0"/>
    </xf>
    <xf numFmtId="0" fontId="6" fillId="0" borderId="0" xfId="34" applyFont="1" applyBorder="1" applyAlignment="1" applyProtection="1">
      <alignment vertical="center"/>
      <protection locked="0"/>
    </xf>
    <xf numFmtId="178" fontId="6" fillId="38" borderId="60" xfId="34" applyNumberFormat="1" applyFont="1" applyFill="1" applyBorder="1" applyAlignment="1" applyProtection="1">
      <alignment horizontal="center" vertical="center"/>
      <protection/>
    </xf>
    <xf numFmtId="177" fontId="6" fillId="38" borderId="53" xfId="34" applyNumberFormat="1" applyFont="1" applyFill="1" applyBorder="1" applyAlignment="1" applyProtection="1">
      <alignment horizontal="center" vertical="center"/>
      <protection/>
    </xf>
    <xf numFmtId="177" fontId="6" fillId="0" borderId="61" xfId="34" applyNumberFormat="1" applyFont="1" applyBorder="1" applyAlignment="1" applyProtection="1">
      <alignment horizontal="center" vertical="center"/>
      <protection locked="0"/>
    </xf>
    <xf numFmtId="177" fontId="6" fillId="38" borderId="60" xfId="3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19" fillId="0" borderId="23" xfId="47" applyFont="1" applyBorder="1" applyAlignment="1" applyProtection="1">
      <alignment horizontal="center" vertical="center"/>
      <protection/>
    </xf>
    <xf numFmtId="0" fontId="15" fillId="41" borderId="62" xfId="0" applyFont="1" applyFill="1" applyBorder="1" applyAlignment="1">
      <alignment horizontal="center" vertical="center"/>
    </xf>
    <xf numFmtId="0" fontId="15" fillId="41" borderId="63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center" vertical="center"/>
    </xf>
    <xf numFmtId="0" fontId="16" fillId="38" borderId="33" xfId="0" applyFont="1" applyFill="1" applyBorder="1" applyAlignment="1">
      <alignment horizontal="center" vertical="center"/>
    </xf>
    <xf numFmtId="0" fontId="16" fillId="38" borderId="6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6" fillId="38" borderId="33" xfId="0" applyFont="1" applyFill="1" applyBorder="1" applyAlignment="1">
      <alignment horizontal="center" vertical="center" wrapText="1"/>
    </xf>
    <xf numFmtId="0" fontId="16" fillId="38" borderId="64" xfId="0" applyFont="1" applyFill="1" applyBorder="1" applyAlignment="1">
      <alignment horizontal="center" vertical="center" wrapText="1"/>
    </xf>
    <xf numFmtId="0" fontId="16" fillId="38" borderId="24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7" fillId="33" borderId="32" xfId="34" applyFont="1" applyFill="1" applyBorder="1" applyAlignment="1" applyProtection="1">
      <alignment horizontal="center" vertical="center" wrapText="1"/>
      <protection/>
    </xf>
    <xf numFmtId="0" fontId="7" fillId="33" borderId="67" xfId="34" applyFont="1" applyFill="1" applyBorder="1" applyAlignment="1" applyProtection="1">
      <alignment horizontal="center" vertical="center" wrapText="1"/>
      <protection/>
    </xf>
    <xf numFmtId="0" fontId="8" fillId="38" borderId="68" xfId="34" applyFont="1" applyFill="1" applyBorder="1" applyAlignment="1" applyProtection="1">
      <alignment horizontal="center" vertical="center" wrapText="1"/>
      <protection/>
    </xf>
    <xf numFmtId="0" fontId="8" fillId="38" borderId="69" xfId="34" applyFont="1" applyFill="1" applyBorder="1" applyAlignment="1" applyProtection="1">
      <alignment horizontal="center" vertical="center"/>
      <protection/>
    </xf>
    <xf numFmtId="0" fontId="6" fillId="34" borderId="70" xfId="34" applyFont="1" applyFill="1" applyBorder="1" applyAlignment="1" applyProtection="1">
      <alignment horizontal="center" vertical="center" wrapText="1"/>
      <protection/>
    </xf>
    <xf numFmtId="0" fontId="6" fillId="34" borderId="71" xfId="34" applyFont="1" applyFill="1" applyBorder="1" applyAlignment="1" applyProtection="1">
      <alignment horizontal="center" vertical="center"/>
      <protection/>
    </xf>
    <xf numFmtId="0" fontId="6" fillId="37" borderId="58" xfId="34" applyFont="1" applyFill="1" applyBorder="1" applyAlignment="1" applyProtection="1">
      <alignment horizontal="center" vertical="center"/>
      <protection/>
    </xf>
    <xf numFmtId="0" fontId="6" fillId="37" borderId="61" xfId="34" applyFont="1" applyFill="1" applyBorder="1" applyAlignment="1" applyProtection="1">
      <alignment horizontal="center" vertical="center"/>
      <protection/>
    </xf>
    <xf numFmtId="0" fontId="6" fillId="36" borderId="15" xfId="34" applyFont="1" applyFill="1" applyBorder="1" applyAlignment="1" applyProtection="1">
      <alignment horizontal="center" vertical="center"/>
      <protection/>
    </xf>
    <xf numFmtId="0" fontId="6" fillId="36" borderId="23" xfId="34" applyFont="1" applyFill="1" applyBorder="1" applyAlignment="1" applyProtection="1">
      <alignment horizontal="center" vertical="center"/>
      <protection/>
    </xf>
    <xf numFmtId="0" fontId="7" fillId="33" borderId="32" xfId="34" applyFont="1" applyFill="1" applyBorder="1" applyAlignment="1" applyProtection="1">
      <alignment horizontal="center" vertical="center"/>
      <protection/>
    </xf>
    <xf numFmtId="0" fontId="7" fillId="33" borderId="63" xfId="34" applyFont="1" applyFill="1" applyBorder="1" applyAlignment="1" applyProtection="1">
      <alignment horizontal="center" vertical="center"/>
      <protection/>
    </xf>
    <xf numFmtId="0" fontId="8" fillId="42" borderId="59" xfId="34" applyFont="1" applyFill="1" applyBorder="1" applyAlignment="1" applyProtection="1">
      <alignment horizontal="center" vertical="center" wrapText="1"/>
      <protection/>
    </xf>
    <xf numFmtId="0" fontId="8" fillId="42" borderId="72" xfId="34" applyFont="1" applyFill="1" applyBorder="1" applyAlignment="1" applyProtection="1">
      <alignment horizontal="center" vertical="center"/>
      <protection/>
    </xf>
    <xf numFmtId="0" fontId="6" fillId="34" borderId="64" xfId="34" applyFont="1" applyFill="1" applyBorder="1" applyAlignment="1" applyProtection="1">
      <alignment horizontal="center" vertical="center"/>
      <protection/>
    </xf>
    <xf numFmtId="0" fontId="6" fillId="37" borderId="73" xfId="34" applyFont="1" applyFill="1" applyBorder="1" applyAlignment="1" applyProtection="1">
      <alignment horizontal="center" vertical="center"/>
      <protection/>
    </xf>
    <xf numFmtId="0" fontId="6" fillId="36" borderId="12" xfId="34" applyFont="1" applyFill="1" applyBorder="1" applyAlignment="1" applyProtection="1">
      <alignment horizontal="center" vertical="center"/>
      <protection/>
    </xf>
    <xf numFmtId="0" fontId="7" fillId="33" borderId="14" xfId="34" applyFont="1" applyFill="1" applyBorder="1" applyAlignment="1" applyProtection="1">
      <alignment horizontal="center" vertical="center"/>
      <protection/>
    </xf>
    <xf numFmtId="0" fontId="8" fillId="38" borderId="59" xfId="34" applyFont="1" applyFill="1" applyBorder="1" applyAlignment="1" applyProtection="1">
      <alignment horizontal="center" vertical="center" wrapText="1"/>
      <protection/>
    </xf>
    <xf numFmtId="0" fontId="8" fillId="38" borderId="60" xfId="34" applyFont="1" applyFill="1" applyBorder="1" applyAlignment="1" applyProtection="1">
      <alignment horizontal="center" vertical="center"/>
      <protection/>
    </xf>
    <xf numFmtId="0" fontId="8" fillId="38" borderId="72" xfId="34" applyFont="1" applyFill="1" applyBorder="1" applyAlignment="1" applyProtection="1">
      <alignment horizontal="center" vertical="center"/>
      <protection/>
    </xf>
    <xf numFmtId="0" fontId="6" fillId="34" borderId="64" xfId="34" applyFont="1" applyFill="1" applyBorder="1" applyAlignment="1" applyProtection="1">
      <alignment horizontal="center" vertical="center" wrapText="1"/>
      <protection/>
    </xf>
    <xf numFmtId="0" fontId="6" fillId="36" borderId="26" xfId="34" applyFont="1" applyFill="1" applyBorder="1" applyAlignment="1" applyProtection="1">
      <alignment horizontal="center" vertical="center"/>
      <protection/>
    </xf>
    <xf numFmtId="0" fontId="7" fillId="33" borderId="30" xfId="34" applyFont="1" applyFill="1" applyBorder="1" applyAlignment="1" applyProtection="1">
      <alignment horizontal="center" vertical="center"/>
      <protection/>
    </xf>
    <xf numFmtId="0" fontId="7" fillId="33" borderId="74" xfId="34" applyFont="1" applyFill="1" applyBorder="1" applyAlignment="1" applyProtection="1">
      <alignment horizontal="center" vertical="center"/>
      <protection/>
    </xf>
    <xf numFmtId="0" fontId="7" fillId="33" borderId="25" xfId="34" applyFont="1" applyFill="1" applyBorder="1" applyAlignment="1" applyProtection="1">
      <alignment horizontal="center" vertical="center"/>
      <protection/>
    </xf>
    <xf numFmtId="0" fontId="8" fillId="38" borderId="75" xfId="34" applyFont="1" applyFill="1" applyBorder="1" applyAlignment="1" applyProtection="1">
      <alignment horizontal="center" vertical="center" wrapText="1"/>
      <protection/>
    </xf>
    <xf numFmtId="0" fontId="8" fillId="38" borderId="46" xfId="34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57" fillId="0" borderId="17" xfId="0" applyNumberFormat="1" applyFont="1" applyFill="1" applyBorder="1" applyAlignment="1" applyProtection="1">
      <alignment horizontal="center" vertical="center" shrinkToFit="1"/>
      <protection/>
    </xf>
    <xf numFmtId="0" fontId="57" fillId="0" borderId="42" xfId="0" applyNumberFormat="1" applyFont="1" applyFill="1" applyBorder="1" applyAlignment="1" applyProtection="1">
      <alignment horizontal="center" vertical="center" shrinkToFit="1"/>
      <protection/>
    </xf>
    <xf numFmtId="0" fontId="57" fillId="0" borderId="0" xfId="0" applyFont="1" applyAlignment="1">
      <alignment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1國一新生上傳--給秀玉主任1040813" xfId="33"/>
    <cellStyle name="一般_線上成績輸入911004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hyperlink" Target="#&#22283;&#20013;&#22522;&#26412;&#36039;&#26009;!A1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Relationship Id="rId22" Type="http://schemas.openxmlformats.org/officeDocument/2006/relationships/hyperlink" Target="#&#22283;&#20013;&#22522;&#26412;&#36039;&#26009;!A1" /><Relationship Id="rId23" Type="http://schemas.openxmlformats.org/officeDocument/2006/relationships/hyperlink" Target="#&#22283;&#20013;&#22522;&#26412;&#36039;&#26009;!A1" /><Relationship Id="rId24" Type="http://schemas.openxmlformats.org/officeDocument/2006/relationships/hyperlink" Target="#&#22283;&#20013;&#22522;&#26412;&#36039;&#26009;!A1" /><Relationship Id="rId25" Type="http://schemas.openxmlformats.org/officeDocument/2006/relationships/hyperlink" Target="#&#22283;&#20013;&#22522;&#26412;&#36039;&#26009;!A1" /><Relationship Id="rId26" Type="http://schemas.openxmlformats.org/officeDocument/2006/relationships/hyperlink" Target="#&#22283;&#20013;&#22522;&#26412;&#36039;&#26009;!A1" /><Relationship Id="rId27" Type="http://schemas.openxmlformats.org/officeDocument/2006/relationships/hyperlink" Target="#&#22283;&#20013;&#22522;&#26412;&#36039;&#26009;!A1" /><Relationship Id="rId28" Type="http://schemas.openxmlformats.org/officeDocument/2006/relationships/hyperlink" Target="#&#22283;&#20013;&#22522;&#26412;&#36039;&#26009;!A1" /><Relationship Id="rId29" Type="http://schemas.openxmlformats.org/officeDocument/2006/relationships/hyperlink" Target="#&#22283;&#20013;&#22522;&#26412;&#36039;&#26009;!A1" /><Relationship Id="rId30" Type="http://schemas.openxmlformats.org/officeDocument/2006/relationships/hyperlink" Target="#&#22283;&#20013;&#22522;&#26412;&#36039;&#26009;!A1" /><Relationship Id="rId31" Type="http://schemas.openxmlformats.org/officeDocument/2006/relationships/hyperlink" Target="#&#22283;&#20013;&#22522;&#26412;&#36039;&#26009;!A1" /><Relationship Id="rId32" Type="http://schemas.openxmlformats.org/officeDocument/2006/relationships/hyperlink" Target="#&#22283;&#20013;&#22522;&#26412;&#36039;&#26009;!A1" /><Relationship Id="rId33" Type="http://schemas.openxmlformats.org/officeDocument/2006/relationships/hyperlink" Target="#&#22283;&#20013;&#22522;&#26412;&#36039;&#26009;!A1" /><Relationship Id="rId34" Type="http://schemas.openxmlformats.org/officeDocument/2006/relationships/hyperlink" Target="#&#22283;&#20013;&#22522;&#26412;&#36039;&#26009;!A1" /><Relationship Id="rId35" Type="http://schemas.openxmlformats.org/officeDocument/2006/relationships/hyperlink" Target="#&#22283;&#20013;&#22522;&#26412;&#36039;&#26009;!A1" /><Relationship Id="rId36" Type="http://schemas.openxmlformats.org/officeDocument/2006/relationships/hyperlink" Target="#&#22283;&#20013;&#22522;&#26412;&#36039;&#26009;!A1" /><Relationship Id="rId37" Type="http://schemas.openxmlformats.org/officeDocument/2006/relationships/hyperlink" Target="#&#22283;&#20013;&#22522;&#26412;&#36039;&#26009;!A1" /><Relationship Id="rId38" Type="http://schemas.openxmlformats.org/officeDocument/2006/relationships/hyperlink" Target="#&#22283;&#20013;&#22522;&#26412;&#36039;&#26009;!A1" /><Relationship Id="rId39" Type="http://schemas.openxmlformats.org/officeDocument/2006/relationships/hyperlink" Target="#&#22283;&#20013;&#22522;&#26412;&#36039;&#26009;!A1" /><Relationship Id="rId40" Type="http://schemas.openxmlformats.org/officeDocument/2006/relationships/hyperlink" Target="#&#22283;&#20013;&#22522;&#26412;&#36039;&#26009;!A1" /><Relationship Id="rId41" Type="http://schemas.openxmlformats.org/officeDocument/2006/relationships/hyperlink" Target="#&#22283;&#20013;&#22522;&#26412;&#36039;&#26009;!A1" /><Relationship Id="rId42" Type="http://schemas.openxmlformats.org/officeDocument/2006/relationships/hyperlink" Target="#&#22283;&#20013;&#22522;&#26412;&#36039;&#2600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hyperlink" Target="#&#22283;&#20013;&#22522;&#26412;&#36039;&#26009;!A1" /><Relationship Id="rId5" Type="http://schemas.openxmlformats.org/officeDocument/2006/relationships/hyperlink" Target="#&#22283;&#20013;&#22522;&#26412;&#36039;&#26009;!A1" /><Relationship Id="rId6" Type="http://schemas.openxmlformats.org/officeDocument/2006/relationships/hyperlink" Target="#&#22283;&#20013;&#22522;&#26412;&#36039;&#26009;!A1" /><Relationship Id="rId7" Type="http://schemas.openxmlformats.org/officeDocument/2006/relationships/hyperlink" Target="#&#22283;&#20013;&#22522;&#26412;&#36039;&#26009;!A1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hyperlink" Target="#&#22283;&#20013;&#22522;&#26412;&#36039;&#26009;!A1" /><Relationship Id="rId15" Type="http://schemas.openxmlformats.org/officeDocument/2006/relationships/image" Target="../media/image6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9.emf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Relationship Id="rId22" Type="http://schemas.openxmlformats.org/officeDocument/2006/relationships/hyperlink" Target="#&#22283;&#20013;&#22522;&#26412;&#36039;&#26009;!A1" /><Relationship Id="rId23" Type="http://schemas.openxmlformats.org/officeDocument/2006/relationships/hyperlink" Target="#&#22283;&#20013;&#22522;&#26412;&#36039;&#26009;!A1" /><Relationship Id="rId24" Type="http://schemas.openxmlformats.org/officeDocument/2006/relationships/hyperlink" Target="#&#22283;&#20013;&#22522;&#26412;&#36039;&#26009;!A1" /><Relationship Id="rId25" Type="http://schemas.openxmlformats.org/officeDocument/2006/relationships/hyperlink" Target="#&#22283;&#20013;&#22522;&#26412;&#36039;&#26009;!A1" /><Relationship Id="rId26" Type="http://schemas.openxmlformats.org/officeDocument/2006/relationships/hyperlink" Target="#&#22283;&#20013;&#22522;&#26412;&#36039;&#26009;!A1" /><Relationship Id="rId27" Type="http://schemas.openxmlformats.org/officeDocument/2006/relationships/hyperlink" Target="#&#22283;&#20013;&#22522;&#26412;&#36039;&#26009;!A1" /><Relationship Id="rId28" Type="http://schemas.openxmlformats.org/officeDocument/2006/relationships/hyperlink" Target="#&#22283;&#20013;&#22522;&#26412;&#36039;&#26009;!A1" /><Relationship Id="rId29" Type="http://schemas.openxmlformats.org/officeDocument/2006/relationships/hyperlink" Target="#&#22283;&#20013;&#22522;&#26412;&#36039;&#26009;!A1" /><Relationship Id="rId30" Type="http://schemas.openxmlformats.org/officeDocument/2006/relationships/hyperlink" Target="#&#22283;&#20013;&#22522;&#26412;&#36039;&#26009;!A1" /><Relationship Id="rId31" Type="http://schemas.openxmlformats.org/officeDocument/2006/relationships/hyperlink" Target="#&#22283;&#20013;&#22522;&#26412;&#36039;&#26009;!A1" /><Relationship Id="rId32" Type="http://schemas.openxmlformats.org/officeDocument/2006/relationships/hyperlink" Target="#&#22283;&#20013;&#22522;&#26412;&#36039;&#26009;!A1" /><Relationship Id="rId33" Type="http://schemas.openxmlformats.org/officeDocument/2006/relationships/hyperlink" Target="#&#22283;&#20013;&#22522;&#26412;&#36039;&#26009;!A1" /><Relationship Id="rId34" Type="http://schemas.openxmlformats.org/officeDocument/2006/relationships/hyperlink" Target="#&#22283;&#20013;&#22522;&#26412;&#36039;&#26009;!A1" /><Relationship Id="rId35" Type="http://schemas.openxmlformats.org/officeDocument/2006/relationships/hyperlink" Target="#&#22283;&#20013;&#22522;&#26412;&#36039;&#26009;!A1" /><Relationship Id="rId36" Type="http://schemas.openxmlformats.org/officeDocument/2006/relationships/hyperlink" Target="#&#22283;&#20013;&#22522;&#26412;&#36039;&#26009;!A1" /><Relationship Id="rId37" Type="http://schemas.openxmlformats.org/officeDocument/2006/relationships/hyperlink" Target="#&#22283;&#20013;&#22522;&#26412;&#36039;&#26009;!A1" /><Relationship Id="rId38" Type="http://schemas.openxmlformats.org/officeDocument/2006/relationships/hyperlink" Target="#&#22283;&#20013;&#22522;&#26412;&#36039;&#26009;!A1" /><Relationship Id="rId39" Type="http://schemas.openxmlformats.org/officeDocument/2006/relationships/hyperlink" Target="#&#22283;&#20013;&#22522;&#26412;&#36039;&#26009;!A1" /><Relationship Id="rId40" Type="http://schemas.openxmlformats.org/officeDocument/2006/relationships/hyperlink" Target="#&#22283;&#20013;&#22522;&#26412;&#36039;&#26009;!A1" /><Relationship Id="rId41" Type="http://schemas.openxmlformats.org/officeDocument/2006/relationships/hyperlink" Target="#&#22283;&#20013;&#22522;&#26412;&#36039;&#26009;!A1" /><Relationship Id="rId42" Type="http://schemas.openxmlformats.org/officeDocument/2006/relationships/hyperlink" Target="#&#22283;&#20013;&#22522;&#26412;&#36039;&#26009;!A1" /><Relationship Id="rId43" Type="http://schemas.openxmlformats.org/officeDocument/2006/relationships/hyperlink" Target="#&#22283;&#20013;&#22522;&#26412;&#36039;&#26009;!A1" /><Relationship Id="rId44" Type="http://schemas.openxmlformats.org/officeDocument/2006/relationships/hyperlink" Target="#&#22283;&#20013;&#22522;&#26412;&#36039;&#26009;!A1" /><Relationship Id="rId45" Type="http://schemas.openxmlformats.org/officeDocument/2006/relationships/hyperlink" Target="#&#22283;&#20013;&#22522;&#26412;&#36039;&#26009;!A1" /><Relationship Id="rId46" Type="http://schemas.openxmlformats.org/officeDocument/2006/relationships/hyperlink" Target="#&#22283;&#20013;&#22522;&#26412;&#36039;&#26009;!A1" /><Relationship Id="rId47" Type="http://schemas.openxmlformats.org/officeDocument/2006/relationships/hyperlink" Target="#&#22283;&#20013;&#22522;&#26412;&#36039;&#26009;!A1" /><Relationship Id="rId48" Type="http://schemas.openxmlformats.org/officeDocument/2006/relationships/hyperlink" Target="#&#22283;&#20013;&#22522;&#26412;&#36039;&#2600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hyperlink" Target="#&#22283;&#20013;&#22522;&#26412;&#36039;&#26009;!A1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Relationship Id="rId22" Type="http://schemas.openxmlformats.org/officeDocument/2006/relationships/hyperlink" Target="#&#22283;&#20013;&#22522;&#26412;&#36039;&#26009;!A1" /><Relationship Id="rId23" Type="http://schemas.openxmlformats.org/officeDocument/2006/relationships/hyperlink" Target="#&#22283;&#20013;&#22522;&#26412;&#36039;&#26009;!A1" /><Relationship Id="rId24" Type="http://schemas.openxmlformats.org/officeDocument/2006/relationships/hyperlink" Target="#&#22283;&#20013;&#22522;&#26412;&#36039;&#26009;!A1" /><Relationship Id="rId25" Type="http://schemas.openxmlformats.org/officeDocument/2006/relationships/hyperlink" Target="#&#22283;&#20013;&#22522;&#26412;&#36039;&#26009;!A1" /><Relationship Id="rId26" Type="http://schemas.openxmlformats.org/officeDocument/2006/relationships/hyperlink" Target="#&#22283;&#20013;&#22522;&#26412;&#36039;&#26009;!A1" /><Relationship Id="rId27" Type="http://schemas.openxmlformats.org/officeDocument/2006/relationships/hyperlink" Target="#&#22283;&#20013;&#22522;&#26412;&#36039;&#26009;!A1" /><Relationship Id="rId28" Type="http://schemas.openxmlformats.org/officeDocument/2006/relationships/hyperlink" Target="#&#22283;&#20013;&#22522;&#26412;&#36039;&#26009;!A1" /><Relationship Id="rId29" Type="http://schemas.openxmlformats.org/officeDocument/2006/relationships/hyperlink" Target="#&#22283;&#20013;&#22522;&#26412;&#36039;&#26009;!A1" /><Relationship Id="rId30" Type="http://schemas.openxmlformats.org/officeDocument/2006/relationships/hyperlink" Target="#&#22283;&#20013;&#22522;&#26412;&#36039;&#26009;!A1" /><Relationship Id="rId31" Type="http://schemas.openxmlformats.org/officeDocument/2006/relationships/hyperlink" Target="#&#22283;&#20013;&#22522;&#26412;&#36039;&#26009;!A1" /><Relationship Id="rId32" Type="http://schemas.openxmlformats.org/officeDocument/2006/relationships/hyperlink" Target="#&#22283;&#20013;&#22522;&#26412;&#36039;&#26009;!A1" /><Relationship Id="rId33" Type="http://schemas.openxmlformats.org/officeDocument/2006/relationships/hyperlink" Target="#&#22283;&#20013;&#22522;&#26412;&#36039;&#26009;!A1" /><Relationship Id="rId34" Type="http://schemas.openxmlformats.org/officeDocument/2006/relationships/hyperlink" Target="#&#22283;&#20013;&#22522;&#26412;&#36039;&#26009;!A1" /><Relationship Id="rId35" Type="http://schemas.openxmlformats.org/officeDocument/2006/relationships/hyperlink" Target="#&#22283;&#20013;&#22522;&#26412;&#36039;&#26009;!A1" /><Relationship Id="rId36" Type="http://schemas.openxmlformats.org/officeDocument/2006/relationships/hyperlink" Target="#&#22283;&#20013;&#22522;&#26412;&#36039;&#26009;!A1" /><Relationship Id="rId37" Type="http://schemas.openxmlformats.org/officeDocument/2006/relationships/hyperlink" Target="#&#22283;&#20013;&#22522;&#26412;&#36039;&#26009;!A1" /><Relationship Id="rId38" Type="http://schemas.openxmlformats.org/officeDocument/2006/relationships/hyperlink" Target="#&#22283;&#20013;&#22522;&#26412;&#36039;&#26009;!A1" /><Relationship Id="rId39" Type="http://schemas.openxmlformats.org/officeDocument/2006/relationships/hyperlink" Target="#&#22283;&#20013;&#22522;&#26412;&#36039;&#26009;!A1" /><Relationship Id="rId40" Type="http://schemas.openxmlformats.org/officeDocument/2006/relationships/hyperlink" Target="#&#22283;&#20013;&#22522;&#26412;&#36039;&#26009;!A1" /><Relationship Id="rId41" Type="http://schemas.openxmlformats.org/officeDocument/2006/relationships/hyperlink" Target="#&#22283;&#20013;&#22522;&#26412;&#36039;&#26009;!A1" /><Relationship Id="rId42" Type="http://schemas.openxmlformats.org/officeDocument/2006/relationships/hyperlink" Target="#&#22283;&#20013;&#22522;&#26412;&#36039;&#26009;!A1" /><Relationship Id="rId43" Type="http://schemas.openxmlformats.org/officeDocument/2006/relationships/hyperlink" Target="#&#22283;&#20013;&#22522;&#26412;&#36039;&#26009;!A1" /><Relationship Id="rId44" Type="http://schemas.openxmlformats.org/officeDocument/2006/relationships/hyperlink" Target="#&#22283;&#20013;&#22522;&#26412;&#36039;&#26009;!A1" /><Relationship Id="rId45" Type="http://schemas.openxmlformats.org/officeDocument/2006/relationships/hyperlink" Target="#&#22283;&#20013;&#22522;&#26412;&#36039;&#26009;!A1" /><Relationship Id="rId46" Type="http://schemas.openxmlformats.org/officeDocument/2006/relationships/hyperlink" Target="#&#22283;&#20013;&#22522;&#26412;&#36039;&#26009;!A1" /><Relationship Id="rId47" Type="http://schemas.openxmlformats.org/officeDocument/2006/relationships/hyperlink" Target="#&#22283;&#20013;&#22522;&#26412;&#36039;&#26009;!A1" /><Relationship Id="rId48" Type="http://schemas.openxmlformats.org/officeDocument/2006/relationships/hyperlink" Target="#&#22283;&#20013;&#22522;&#26412;&#36039;&#26009;!A1" /><Relationship Id="rId49" Type="http://schemas.openxmlformats.org/officeDocument/2006/relationships/hyperlink" Target="#&#22283;&#20013;&#22522;&#26412;&#36039;&#26009;!A1" /><Relationship Id="rId50" Type="http://schemas.openxmlformats.org/officeDocument/2006/relationships/hyperlink" Target="#&#22283;&#20013;&#22522;&#26412;&#36039;&#26009;!A1" /><Relationship Id="rId51" Type="http://schemas.openxmlformats.org/officeDocument/2006/relationships/hyperlink" Target="#&#22283;&#20013;&#22522;&#26412;&#36039;&#26009;!A1" /><Relationship Id="rId52" Type="http://schemas.openxmlformats.org/officeDocument/2006/relationships/hyperlink" Target="#&#22283;&#20013;&#22522;&#26412;&#36039;&#26009;!A1" /><Relationship Id="rId53" Type="http://schemas.openxmlformats.org/officeDocument/2006/relationships/hyperlink" Target="#&#22283;&#20013;&#22522;&#26412;&#36039;&#26009;!A1" /><Relationship Id="rId54" Type="http://schemas.openxmlformats.org/officeDocument/2006/relationships/hyperlink" Target="#&#22283;&#20013;&#22522;&#26412;&#36039;&#26009;!A1" /><Relationship Id="rId55" Type="http://schemas.openxmlformats.org/officeDocument/2006/relationships/hyperlink" Target="#&#22283;&#20013;&#22522;&#26412;&#36039;&#26009;!A1" /><Relationship Id="rId56" Type="http://schemas.openxmlformats.org/officeDocument/2006/relationships/hyperlink" Target="#&#22283;&#20013;&#22522;&#26412;&#36039;&#26009;!A1" /><Relationship Id="rId57" Type="http://schemas.openxmlformats.org/officeDocument/2006/relationships/hyperlink" Target="#&#22283;&#20013;&#22522;&#26412;&#36039;&#26009;!A1" /><Relationship Id="rId58" Type="http://schemas.openxmlformats.org/officeDocument/2006/relationships/hyperlink" Target="#&#22283;&#20013;&#22522;&#26412;&#36039;&#26009;!A1" /><Relationship Id="rId59" Type="http://schemas.openxmlformats.org/officeDocument/2006/relationships/hyperlink" Target="#&#22283;&#20013;&#22522;&#26412;&#36039;&#26009;!A1" /><Relationship Id="rId60" Type="http://schemas.openxmlformats.org/officeDocument/2006/relationships/hyperlink" Target="#&#22283;&#20013;&#22522;&#26412;&#36039;&#26009;!A1" /><Relationship Id="rId61" Type="http://schemas.openxmlformats.org/officeDocument/2006/relationships/hyperlink" Target="#&#22283;&#20013;&#22522;&#26412;&#36039;&#26009;!A1" /><Relationship Id="rId62" Type="http://schemas.openxmlformats.org/officeDocument/2006/relationships/hyperlink" Target="#&#22283;&#20013;&#22522;&#26412;&#36039;&#2600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4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5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6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7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8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9" name="Text Box 2">
          <a:hlinkClick r:id="rId13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0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1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2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3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4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25" name="Text Box 2">
          <a:hlinkClick r:id="rId14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26" name="Text Box 2">
          <a:hlinkClick r:id="rId15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7" name="Text Box 2">
          <a:hlinkClick r:id="rId1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28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29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0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1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2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33" name="Text Box 2">
          <a:hlinkClick r:id="rId17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34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35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36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37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38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9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0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1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2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44" name="Text Box 2">
          <a:hlinkClick r:id="rId18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45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46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47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48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49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0" name="Text Box 2">
          <a:hlinkClick r:id="rId19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51" name="Text Box 2">
          <a:hlinkClick r:id="rId20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2" name="Text Box 2">
          <a:hlinkClick r:id="rId21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53" name="Text Box 2">
          <a:hlinkClick r:id="rId22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4" name="Text Box 2">
          <a:hlinkClick r:id="rId23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5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6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7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8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9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60" name="Text Box 2">
          <a:hlinkClick r:id="rId24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61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62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63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64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65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6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7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8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9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0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71" name="Text Box 2">
          <a:hlinkClick r:id="rId25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2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3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4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5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6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77" name="Text Box 2">
          <a:hlinkClick r:id="rId26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78" name="Text Box 2">
          <a:hlinkClick r:id="rId27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79" name="Text Box 2">
          <a:hlinkClick r:id="rId28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80" name="Text Box 2">
          <a:hlinkClick r:id="rId29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9525</xdr:rowOff>
    </xdr:to>
    <xdr:sp>
      <xdr:nvSpPr>
        <xdr:cNvPr id="81" name="Text Box 2">
          <a:hlinkClick r:id="rId30"/>
        </xdr:cNvPr>
        <xdr:cNvSpPr txBox="1">
          <a:spLocks noChangeArrowheads="1"/>
        </xdr:cNvSpPr>
      </xdr:nvSpPr>
      <xdr:spPr>
        <a:xfrm>
          <a:off x="2705100" y="51435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2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3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4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5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6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87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88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89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90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91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2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3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4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5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6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97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98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99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100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101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4</xdr:row>
      <xdr:rowOff>19050</xdr:rowOff>
    </xdr:to>
    <xdr:sp>
      <xdr:nvSpPr>
        <xdr:cNvPr id="102" name="Text Box 2">
          <a:hlinkClick r:id="rId31"/>
        </xdr:cNvPr>
        <xdr:cNvSpPr txBox="1">
          <a:spLocks noChangeArrowheads="1"/>
        </xdr:cNvSpPr>
      </xdr:nvSpPr>
      <xdr:spPr>
        <a:xfrm>
          <a:off x="16640175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4</xdr:row>
      <xdr:rowOff>19050</xdr:rowOff>
    </xdr:to>
    <xdr:sp>
      <xdr:nvSpPr>
        <xdr:cNvPr id="103" name="Text Box 2">
          <a:hlinkClick r:id="rId32"/>
        </xdr:cNvPr>
        <xdr:cNvSpPr txBox="1">
          <a:spLocks noChangeArrowheads="1"/>
        </xdr:cNvSpPr>
      </xdr:nvSpPr>
      <xdr:spPr>
        <a:xfrm>
          <a:off x="16640175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4</xdr:row>
      <xdr:rowOff>19050</xdr:rowOff>
    </xdr:to>
    <xdr:sp>
      <xdr:nvSpPr>
        <xdr:cNvPr id="104" name="Text Box 2">
          <a:hlinkClick r:id="rId33"/>
        </xdr:cNvPr>
        <xdr:cNvSpPr txBox="1">
          <a:spLocks noChangeArrowheads="1"/>
        </xdr:cNvSpPr>
      </xdr:nvSpPr>
      <xdr:spPr>
        <a:xfrm>
          <a:off x="16640175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105" name="Text Box 2">
          <a:hlinkClick r:id="rId34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4</xdr:row>
      <xdr:rowOff>19050</xdr:rowOff>
    </xdr:to>
    <xdr:sp>
      <xdr:nvSpPr>
        <xdr:cNvPr id="106" name="Text Box 2">
          <a:hlinkClick r:id="rId35"/>
        </xdr:cNvPr>
        <xdr:cNvSpPr txBox="1">
          <a:spLocks noChangeArrowheads="1"/>
        </xdr:cNvSpPr>
      </xdr:nvSpPr>
      <xdr:spPr>
        <a:xfrm>
          <a:off x="16640175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107" name="Text Box 2">
          <a:hlinkClick r:id="rId36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9525</xdr:rowOff>
    </xdr:to>
    <xdr:sp>
      <xdr:nvSpPr>
        <xdr:cNvPr id="108" name="Text Box 2">
          <a:hlinkClick r:id="rId37"/>
        </xdr:cNvPr>
        <xdr:cNvSpPr txBox="1">
          <a:spLocks noChangeArrowheads="1"/>
        </xdr:cNvSpPr>
      </xdr:nvSpPr>
      <xdr:spPr>
        <a:xfrm>
          <a:off x="2705100" y="51435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09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0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1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2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114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115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116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117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1</xdr:row>
      <xdr:rowOff>228600</xdr:rowOff>
    </xdr:to>
    <xdr:pic>
      <xdr:nvPicPr>
        <xdr:cNvPr id="118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393507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19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20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21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22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2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124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125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126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127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128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39350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4</xdr:row>
      <xdr:rowOff>19050</xdr:rowOff>
    </xdr:to>
    <xdr:sp>
      <xdr:nvSpPr>
        <xdr:cNvPr id="129" name="Text Box 2">
          <a:hlinkClick r:id="rId38"/>
        </xdr:cNvPr>
        <xdr:cNvSpPr txBox="1">
          <a:spLocks noChangeArrowheads="1"/>
        </xdr:cNvSpPr>
      </xdr:nvSpPr>
      <xdr:spPr>
        <a:xfrm>
          <a:off x="16640175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4</xdr:row>
      <xdr:rowOff>19050</xdr:rowOff>
    </xdr:to>
    <xdr:sp>
      <xdr:nvSpPr>
        <xdr:cNvPr id="130" name="Text Box 2">
          <a:hlinkClick r:id="rId39"/>
        </xdr:cNvPr>
        <xdr:cNvSpPr txBox="1">
          <a:spLocks noChangeArrowheads="1"/>
        </xdr:cNvSpPr>
      </xdr:nvSpPr>
      <xdr:spPr>
        <a:xfrm>
          <a:off x="16640175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4</xdr:row>
      <xdr:rowOff>19050</xdr:rowOff>
    </xdr:to>
    <xdr:sp>
      <xdr:nvSpPr>
        <xdr:cNvPr id="131" name="Text Box 2">
          <a:hlinkClick r:id="rId40"/>
        </xdr:cNvPr>
        <xdr:cNvSpPr txBox="1">
          <a:spLocks noChangeArrowheads="1"/>
        </xdr:cNvSpPr>
      </xdr:nvSpPr>
      <xdr:spPr>
        <a:xfrm>
          <a:off x="16640175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132" name="Text Box 2">
          <a:hlinkClick r:id="rId41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4</xdr:row>
      <xdr:rowOff>19050</xdr:rowOff>
    </xdr:to>
    <xdr:sp>
      <xdr:nvSpPr>
        <xdr:cNvPr id="133" name="Text Box 2">
          <a:hlinkClick r:id="rId42"/>
        </xdr:cNvPr>
        <xdr:cNvSpPr txBox="1">
          <a:spLocks noChangeArrowheads="1"/>
        </xdr:cNvSpPr>
      </xdr:nvSpPr>
      <xdr:spPr>
        <a:xfrm>
          <a:off x="16640175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4" name="Text Box 2">
          <a:hlinkClick r:id="rId4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5" name="Text Box 2">
          <a:hlinkClick r:id="rId5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6" name="Text Box 2">
          <a:hlinkClick r:id="rId6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7" name="Text Box 2">
          <a:hlinkClick r:id="rId7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4" name="Text Box 2">
          <a:hlinkClick r:id="rId14"/>
        </xdr:cNvPr>
        <xdr:cNvSpPr txBox="1">
          <a:spLocks noChangeArrowheads="1"/>
        </xdr:cNvSpPr>
      </xdr:nvSpPr>
      <xdr:spPr>
        <a:xfrm>
          <a:off x="157353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5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6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7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8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9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20" name="Text Box 2">
          <a:hlinkClick r:id="rId19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1" name="Text Box 2">
          <a:hlinkClick r:id="rId20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2" name="Text Box 2">
          <a:hlinkClick r:id="rId21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3" name="Text Box 2">
          <a:hlinkClick r:id="rId22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24" name="Text Box 2">
          <a:hlinkClick r:id="rId23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5" name="Text Box 2">
          <a:hlinkClick r:id="rId24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26" name="Text Box 2">
          <a:hlinkClick r:id="rId25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7" name="Text Box 2">
          <a:hlinkClick r:id="rId2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8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9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0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1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2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33" name="Text Box 2">
          <a:hlinkClick r:id="rId27"/>
        </xdr:cNvPr>
        <xdr:cNvSpPr txBox="1">
          <a:spLocks noChangeArrowheads="1"/>
        </xdr:cNvSpPr>
      </xdr:nvSpPr>
      <xdr:spPr>
        <a:xfrm>
          <a:off x="157353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4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5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6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7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8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39" name="Text Box 2">
          <a:hlinkClick r:id="rId28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40" name="Text Box 2">
          <a:hlinkClick r:id="rId29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1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2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3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4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5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46" name="Text Box 2">
          <a:hlinkClick r:id="rId30"/>
        </xdr:cNvPr>
        <xdr:cNvSpPr txBox="1">
          <a:spLocks noChangeArrowheads="1"/>
        </xdr:cNvSpPr>
      </xdr:nvSpPr>
      <xdr:spPr>
        <a:xfrm>
          <a:off x="157353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47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48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49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50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51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52" name="Text Box 2">
          <a:hlinkClick r:id="rId31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53" name="Text Box 2">
          <a:hlinkClick r:id="rId32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54" name="Text Box 2">
          <a:hlinkClick r:id="rId33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55" name="Text Box 2">
          <a:hlinkClick r:id="rId34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56" name="Text Box 2">
          <a:hlinkClick r:id="rId35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57" name="Text Box 2">
          <a:hlinkClick r:id="rId36"/>
        </xdr:cNvPr>
        <xdr:cNvSpPr txBox="1">
          <a:spLocks noChangeArrowheads="1"/>
        </xdr:cNvSpPr>
      </xdr:nvSpPr>
      <xdr:spPr>
        <a:xfrm>
          <a:off x="197929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58" name="Text Box 2">
          <a:hlinkClick r:id="rId37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9" name="Text Box 2">
          <a:hlinkClick r:id="rId38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0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1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2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3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4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65" name="Text Box 2">
          <a:hlinkClick r:id="rId39"/>
        </xdr:cNvPr>
        <xdr:cNvSpPr txBox="1">
          <a:spLocks noChangeArrowheads="1"/>
        </xdr:cNvSpPr>
      </xdr:nvSpPr>
      <xdr:spPr>
        <a:xfrm>
          <a:off x="157353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6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7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8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9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70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71" name="Text Box 2">
          <a:hlinkClick r:id="rId40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2" name="Text Box 2">
          <a:hlinkClick r:id="rId4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3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4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5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6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7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78" name="Text Box 2">
          <a:hlinkClick r:id="rId42"/>
        </xdr:cNvPr>
        <xdr:cNvSpPr txBox="1">
          <a:spLocks noChangeArrowheads="1"/>
        </xdr:cNvSpPr>
      </xdr:nvSpPr>
      <xdr:spPr>
        <a:xfrm>
          <a:off x="157353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79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80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81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82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83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84" name="Text Box 2">
          <a:hlinkClick r:id="rId43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9525</xdr:rowOff>
    </xdr:to>
    <xdr:sp>
      <xdr:nvSpPr>
        <xdr:cNvPr id="85" name="Text Box 2">
          <a:hlinkClick r:id="rId44"/>
        </xdr:cNvPr>
        <xdr:cNvSpPr txBox="1">
          <a:spLocks noChangeArrowheads="1"/>
        </xdr:cNvSpPr>
      </xdr:nvSpPr>
      <xdr:spPr>
        <a:xfrm>
          <a:off x="2705100" y="51435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86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87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88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89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0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91" name="Text Box 2">
          <a:hlinkClick r:id="rId45"/>
        </xdr:cNvPr>
        <xdr:cNvSpPr txBox="1">
          <a:spLocks noChangeArrowheads="1"/>
        </xdr:cNvSpPr>
      </xdr:nvSpPr>
      <xdr:spPr>
        <a:xfrm>
          <a:off x="157353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2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3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4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5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6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97" name="Text Box 2">
          <a:hlinkClick r:id="rId46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9525</xdr:rowOff>
    </xdr:to>
    <xdr:sp>
      <xdr:nvSpPr>
        <xdr:cNvPr id="98" name="Text Box 2">
          <a:hlinkClick r:id="rId47"/>
        </xdr:cNvPr>
        <xdr:cNvSpPr txBox="1">
          <a:spLocks noChangeArrowheads="1"/>
        </xdr:cNvSpPr>
      </xdr:nvSpPr>
      <xdr:spPr>
        <a:xfrm>
          <a:off x="2705100" y="51435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3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6200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04" name="Text Box 2">
          <a:hlinkClick r:id="rId48"/>
        </xdr:cNvPr>
        <xdr:cNvSpPr txBox="1">
          <a:spLocks noChangeArrowheads="1"/>
        </xdr:cNvSpPr>
      </xdr:nvSpPr>
      <xdr:spPr>
        <a:xfrm>
          <a:off x="157353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5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6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7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8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9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7353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56400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5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6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7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8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9" name="Text Box 2">
          <a:hlinkClick r:id="rId13"/>
        </xdr:cNvPr>
        <xdr:cNvSpPr txBox="1">
          <a:spLocks noChangeArrowheads="1"/>
        </xdr:cNvSpPr>
      </xdr:nvSpPr>
      <xdr:spPr>
        <a:xfrm>
          <a:off x="156400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0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1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2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3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4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5" name="Text Box 2">
          <a:hlinkClick r:id="rId14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6" name="Text Box 2">
          <a:hlinkClick r:id="rId15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7" name="Text Box 2">
          <a:hlinkClick r:id="rId16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28" name="Text Box 2">
          <a:hlinkClick r:id="rId17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9" name="Text Box 2">
          <a:hlinkClick r:id="rId18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30" name="Text Box 2">
          <a:hlinkClick r:id="rId19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1" name="Text Box 2">
          <a:hlinkClick r:id="rId20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2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3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4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5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6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37" name="Text Box 2">
          <a:hlinkClick r:id="rId21"/>
        </xdr:cNvPr>
        <xdr:cNvSpPr txBox="1">
          <a:spLocks noChangeArrowheads="1"/>
        </xdr:cNvSpPr>
      </xdr:nvSpPr>
      <xdr:spPr>
        <a:xfrm>
          <a:off x="156400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38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39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40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41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42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48" name="Text Box 2">
          <a:hlinkClick r:id="rId22"/>
        </xdr:cNvPr>
        <xdr:cNvSpPr txBox="1">
          <a:spLocks noChangeArrowheads="1"/>
        </xdr:cNvSpPr>
      </xdr:nvSpPr>
      <xdr:spPr>
        <a:xfrm>
          <a:off x="156400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4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5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5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5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5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4" name="Text Box 2">
          <a:hlinkClick r:id="rId23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5" name="Text Box 2">
          <a:hlinkClick r:id="rId24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6" name="Text Box 2">
          <a:hlinkClick r:id="rId25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57" name="Text Box 2">
          <a:hlinkClick r:id="rId26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8" name="Text Box 2">
          <a:hlinkClick r:id="rId27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9" name="Text Box 2">
          <a:hlinkClick r:id="rId28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60" name="Text Box 2">
          <a:hlinkClick r:id="rId29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61" name="Text Box 2">
          <a:hlinkClick r:id="rId30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62" name="Text Box 2">
          <a:hlinkClick r:id="rId31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63" name="Text Box 2">
          <a:hlinkClick r:id="rId32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64" name="Text Box 2">
          <a:hlinkClick r:id="rId33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65" name="Text Box 2">
          <a:hlinkClick r:id="rId34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6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7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8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9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0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71" name="Text Box 2">
          <a:hlinkClick r:id="rId35"/>
        </xdr:cNvPr>
        <xdr:cNvSpPr txBox="1">
          <a:spLocks noChangeArrowheads="1"/>
        </xdr:cNvSpPr>
      </xdr:nvSpPr>
      <xdr:spPr>
        <a:xfrm>
          <a:off x="156400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72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73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74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75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76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7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8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9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0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1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82" name="Text Box 2">
          <a:hlinkClick r:id="rId36"/>
        </xdr:cNvPr>
        <xdr:cNvSpPr txBox="1">
          <a:spLocks noChangeArrowheads="1"/>
        </xdr:cNvSpPr>
      </xdr:nvSpPr>
      <xdr:spPr>
        <a:xfrm>
          <a:off x="156400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83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84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85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86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8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316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88" name="Text Box 2">
          <a:hlinkClick r:id="rId37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89" name="Text Box 2">
          <a:hlinkClick r:id="rId38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90" name="Text Box 2">
          <a:hlinkClick r:id="rId39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91" name="Text Box 2">
          <a:hlinkClick r:id="rId40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92" name="Text Box 2">
          <a:hlinkClick r:id="rId41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93" name="Text Box 2">
          <a:hlinkClick r:id="rId42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94" name="Text Box 2">
          <a:hlinkClick r:id="rId43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95" name="Text Box 2">
          <a:hlinkClick r:id="rId44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28575</xdr:rowOff>
    </xdr:to>
    <xdr:sp>
      <xdr:nvSpPr>
        <xdr:cNvPr id="96" name="Text Box 2">
          <a:hlinkClick r:id="rId45"/>
        </xdr:cNvPr>
        <xdr:cNvSpPr txBox="1">
          <a:spLocks noChangeArrowheads="1"/>
        </xdr:cNvSpPr>
      </xdr:nvSpPr>
      <xdr:spPr>
        <a:xfrm>
          <a:off x="270510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97" name="Text Box 2">
          <a:hlinkClick r:id="rId46"/>
        </xdr:cNvPr>
        <xdr:cNvSpPr txBox="1">
          <a:spLocks noChangeArrowheads="1"/>
        </xdr:cNvSpPr>
      </xdr:nvSpPr>
      <xdr:spPr>
        <a:xfrm>
          <a:off x="192976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19050</xdr:rowOff>
    </xdr:from>
    <xdr:to>
      <xdr:col>28</xdr:col>
      <xdr:colOff>0</xdr:colOff>
      <xdr:row>4</xdr:row>
      <xdr:rowOff>19050</xdr:rowOff>
    </xdr:to>
    <xdr:sp>
      <xdr:nvSpPr>
        <xdr:cNvPr id="98" name="Text Box 2">
          <a:hlinkClick r:id="rId47"/>
        </xdr:cNvPr>
        <xdr:cNvSpPr txBox="1">
          <a:spLocks noChangeArrowheads="1"/>
        </xdr:cNvSpPr>
      </xdr:nvSpPr>
      <xdr:spPr>
        <a:xfrm>
          <a:off x="19297650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19050</xdr:rowOff>
    </xdr:from>
    <xdr:to>
      <xdr:col>28</xdr:col>
      <xdr:colOff>0</xdr:colOff>
      <xdr:row>4</xdr:row>
      <xdr:rowOff>19050</xdr:rowOff>
    </xdr:to>
    <xdr:sp>
      <xdr:nvSpPr>
        <xdr:cNvPr id="99" name="Text Box 2">
          <a:hlinkClick r:id="rId48"/>
        </xdr:cNvPr>
        <xdr:cNvSpPr txBox="1">
          <a:spLocks noChangeArrowheads="1"/>
        </xdr:cNvSpPr>
      </xdr:nvSpPr>
      <xdr:spPr>
        <a:xfrm>
          <a:off x="19297650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19050</xdr:rowOff>
    </xdr:from>
    <xdr:to>
      <xdr:col>28</xdr:col>
      <xdr:colOff>0</xdr:colOff>
      <xdr:row>4</xdr:row>
      <xdr:rowOff>19050</xdr:rowOff>
    </xdr:to>
    <xdr:sp>
      <xdr:nvSpPr>
        <xdr:cNvPr id="100" name="Text Box 2">
          <a:hlinkClick r:id="rId49"/>
        </xdr:cNvPr>
        <xdr:cNvSpPr txBox="1">
          <a:spLocks noChangeArrowheads="1"/>
        </xdr:cNvSpPr>
      </xdr:nvSpPr>
      <xdr:spPr>
        <a:xfrm>
          <a:off x="19297650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101" name="Text Box 2">
          <a:hlinkClick r:id="rId50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19050</xdr:rowOff>
    </xdr:from>
    <xdr:to>
      <xdr:col>28</xdr:col>
      <xdr:colOff>0</xdr:colOff>
      <xdr:row>4</xdr:row>
      <xdr:rowOff>19050</xdr:rowOff>
    </xdr:to>
    <xdr:sp>
      <xdr:nvSpPr>
        <xdr:cNvPr id="102" name="Text Box 2">
          <a:hlinkClick r:id="rId51"/>
        </xdr:cNvPr>
        <xdr:cNvSpPr txBox="1">
          <a:spLocks noChangeArrowheads="1"/>
        </xdr:cNvSpPr>
      </xdr:nvSpPr>
      <xdr:spPr>
        <a:xfrm>
          <a:off x="19297650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103" name="Text Box 2">
          <a:hlinkClick r:id="rId52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9525</xdr:rowOff>
    </xdr:to>
    <xdr:sp>
      <xdr:nvSpPr>
        <xdr:cNvPr id="104" name="Text Box 2">
          <a:hlinkClick r:id="rId53"/>
        </xdr:cNvPr>
        <xdr:cNvSpPr txBox="1">
          <a:spLocks noChangeArrowheads="1"/>
        </xdr:cNvSpPr>
      </xdr:nvSpPr>
      <xdr:spPr>
        <a:xfrm>
          <a:off x="2705100" y="51435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05" name="Text Box 2">
          <a:hlinkClick r:id="rId54"/>
        </xdr:cNvPr>
        <xdr:cNvSpPr txBox="1">
          <a:spLocks noChangeArrowheads="1"/>
        </xdr:cNvSpPr>
      </xdr:nvSpPr>
      <xdr:spPr>
        <a:xfrm>
          <a:off x="156400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19050</xdr:rowOff>
    </xdr:from>
    <xdr:to>
      <xdr:col>28</xdr:col>
      <xdr:colOff>0</xdr:colOff>
      <xdr:row>4</xdr:row>
      <xdr:rowOff>19050</xdr:rowOff>
    </xdr:to>
    <xdr:sp>
      <xdr:nvSpPr>
        <xdr:cNvPr id="106" name="Text Box 2">
          <a:hlinkClick r:id="rId55"/>
        </xdr:cNvPr>
        <xdr:cNvSpPr txBox="1">
          <a:spLocks noChangeArrowheads="1"/>
        </xdr:cNvSpPr>
      </xdr:nvSpPr>
      <xdr:spPr>
        <a:xfrm>
          <a:off x="19297650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19050</xdr:rowOff>
    </xdr:from>
    <xdr:to>
      <xdr:col>28</xdr:col>
      <xdr:colOff>0</xdr:colOff>
      <xdr:row>4</xdr:row>
      <xdr:rowOff>19050</xdr:rowOff>
    </xdr:to>
    <xdr:sp>
      <xdr:nvSpPr>
        <xdr:cNvPr id="107" name="Text Box 2">
          <a:hlinkClick r:id="rId56"/>
        </xdr:cNvPr>
        <xdr:cNvSpPr txBox="1">
          <a:spLocks noChangeArrowheads="1"/>
        </xdr:cNvSpPr>
      </xdr:nvSpPr>
      <xdr:spPr>
        <a:xfrm>
          <a:off x="19297650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19050</xdr:rowOff>
    </xdr:from>
    <xdr:to>
      <xdr:col>28</xdr:col>
      <xdr:colOff>0</xdr:colOff>
      <xdr:row>4</xdr:row>
      <xdr:rowOff>19050</xdr:rowOff>
    </xdr:to>
    <xdr:sp>
      <xdr:nvSpPr>
        <xdr:cNvPr id="108" name="Text Box 2">
          <a:hlinkClick r:id="rId57"/>
        </xdr:cNvPr>
        <xdr:cNvSpPr txBox="1">
          <a:spLocks noChangeArrowheads="1"/>
        </xdr:cNvSpPr>
      </xdr:nvSpPr>
      <xdr:spPr>
        <a:xfrm>
          <a:off x="19297650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109" name="Text Box 2">
          <a:hlinkClick r:id="rId58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19050</xdr:rowOff>
    </xdr:from>
    <xdr:to>
      <xdr:col>28</xdr:col>
      <xdr:colOff>0</xdr:colOff>
      <xdr:row>4</xdr:row>
      <xdr:rowOff>19050</xdr:rowOff>
    </xdr:to>
    <xdr:sp>
      <xdr:nvSpPr>
        <xdr:cNvPr id="110" name="Text Box 2">
          <a:hlinkClick r:id="rId59"/>
        </xdr:cNvPr>
        <xdr:cNvSpPr txBox="1">
          <a:spLocks noChangeArrowheads="1"/>
        </xdr:cNvSpPr>
      </xdr:nvSpPr>
      <xdr:spPr>
        <a:xfrm>
          <a:off x="19297650" y="514350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28575</xdr:rowOff>
    </xdr:to>
    <xdr:sp>
      <xdr:nvSpPr>
        <xdr:cNvPr id="111" name="Text Box 2">
          <a:hlinkClick r:id="rId60"/>
        </xdr:cNvPr>
        <xdr:cNvSpPr txBox="1">
          <a:spLocks noChangeArrowheads="1"/>
        </xdr:cNvSpPr>
      </xdr:nvSpPr>
      <xdr:spPr>
        <a:xfrm>
          <a:off x="2705100" y="514350"/>
          <a:ext cx="0" cy="5048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19050</xdr:rowOff>
    </xdr:from>
    <xdr:to>
      <xdr:col>4</xdr:col>
      <xdr:colOff>0</xdr:colOff>
      <xdr:row>4</xdr:row>
      <xdr:rowOff>9525</xdr:rowOff>
    </xdr:to>
    <xdr:sp>
      <xdr:nvSpPr>
        <xdr:cNvPr id="112" name="Text Box 2">
          <a:hlinkClick r:id="rId61"/>
        </xdr:cNvPr>
        <xdr:cNvSpPr txBox="1">
          <a:spLocks noChangeArrowheads="1"/>
        </xdr:cNvSpPr>
      </xdr:nvSpPr>
      <xdr:spPr>
        <a:xfrm>
          <a:off x="2705100" y="51435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13" name="Text Box 2">
          <a:hlinkClick r:id="rId62"/>
        </xdr:cNvPr>
        <xdr:cNvSpPr txBox="1">
          <a:spLocks noChangeArrowheads="1"/>
        </xdr:cNvSpPr>
      </xdr:nvSpPr>
      <xdr:spPr>
        <a:xfrm>
          <a:off x="156400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13"/>
  <sheetViews>
    <sheetView zoomScalePageLayoutView="0" workbookViewId="0" topLeftCell="A1">
      <selection activeCell="C12" sqref="C12"/>
    </sheetView>
  </sheetViews>
  <sheetFormatPr defaultColWidth="9.00390625" defaultRowHeight="15.75"/>
  <cols>
    <col min="2" max="2" width="14.625" style="0" customWidth="1"/>
    <col min="3" max="3" width="11.375" style="0" customWidth="1"/>
    <col min="4" max="4" width="3.50390625" style="0" customWidth="1"/>
    <col min="5" max="5" width="14.625" style="0" customWidth="1"/>
    <col min="6" max="6" width="10.625" style="0" customWidth="1"/>
    <col min="7" max="7" width="3.75390625" style="0" customWidth="1"/>
    <col min="8" max="8" width="14.375" style="0" customWidth="1"/>
    <col min="9" max="9" width="12.625" style="0" customWidth="1"/>
  </cols>
  <sheetData>
    <row r="1" spans="2:11" ht="36.75" customHeight="1">
      <c r="B1" s="161" t="s">
        <v>79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1" ht="16.5">
      <c r="B2" s="162" t="s">
        <v>80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2:11" ht="16.5"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2:11" ht="16.5"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2:11" ht="16.5">
      <c r="B5" s="162" t="s">
        <v>81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2:11" ht="16.5"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2:11" ht="16.5"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2:11" ht="48" customHeight="1">
      <c r="B8" s="162" t="s">
        <v>106</v>
      </c>
      <c r="C8" s="162"/>
      <c r="D8" s="162"/>
      <c r="E8" s="162"/>
      <c r="F8" s="162"/>
      <c r="G8" s="162"/>
      <c r="H8" s="162"/>
      <c r="I8" s="162"/>
      <c r="J8" s="162"/>
      <c r="K8" s="162"/>
    </row>
    <row r="9" spans="2:11" ht="40.5" customHeight="1">
      <c r="B9" s="164" t="s">
        <v>82</v>
      </c>
      <c r="C9" s="164"/>
      <c r="D9" s="164"/>
      <c r="E9" s="164"/>
      <c r="F9" s="164"/>
      <c r="G9" s="164"/>
      <c r="H9" s="164"/>
      <c r="I9" s="164"/>
      <c r="J9" s="164"/>
      <c r="K9" s="164"/>
    </row>
    <row r="10" spans="2:11" ht="23.25" customHeight="1">
      <c r="B10" s="162" t="s">
        <v>83</v>
      </c>
      <c r="C10" s="163"/>
      <c r="D10" s="163"/>
      <c r="E10" s="163"/>
      <c r="F10" s="163"/>
      <c r="G10" s="163"/>
      <c r="H10" s="163"/>
      <c r="I10" s="163"/>
      <c r="J10" s="163"/>
      <c r="K10" s="163"/>
    </row>
    <row r="11" ht="17.25" thickBot="1"/>
    <row r="12" spans="2:11" ht="20.25" thickBot="1">
      <c r="B12" s="55" t="s">
        <v>84</v>
      </c>
      <c r="C12" s="56"/>
      <c r="D12" s="57"/>
      <c r="E12" s="55" t="s">
        <v>85</v>
      </c>
      <c r="F12" s="56"/>
      <c r="G12" s="57"/>
      <c r="H12" s="55" t="s">
        <v>86</v>
      </c>
      <c r="I12" s="58"/>
      <c r="J12" s="59"/>
      <c r="K12" s="59"/>
    </row>
    <row r="13" ht="16.5">
      <c r="F13" s="60"/>
    </row>
  </sheetData>
  <sheetProtection/>
  <mergeCells count="6">
    <mergeCell ref="B1:K1"/>
    <mergeCell ref="B2:K4"/>
    <mergeCell ref="B5:K7"/>
    <mergeCell ref="B8:K8"/>
    <mergeCell ref="B9:K9"/>
    <mergeCell ref="B10:K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N8" sqref="N8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6" width="4.625" style="0" customWidth="1"/>
    <col min="17" max="17" width="5.875" style="0" customWidth="1"/>
    <col min="18" max="18" width="9.375" style="0" customWidth="1"/>
  </cols>
  <sheetData>
    <row r="1" spans="1:18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5"/>
      <c r="J1" s="183" t="s">
        <v>1</v>
      </c>
      <c r="K1" s="184"/>
      <c r="L1" s="184"/>
      <c r="M1" s="184"/>
      <c r="N1" s="185"/>
      <c r="O1" s="135" t="s">
        <v>1020</v>
      </c>
      <c r="P1" s="130"/>
      <c r="Q1" s="130"/>
      <c r="R1" s="131"/>
    </row>
    <row r="2" spans="1:18" ht="28.5" customHeight="1" thickBot="1">
      <c r="A2" s="186" t="s">
        <v>2</v>
      </c>
      <c r="B2" s="187"/>
      <c r="C2" s="187"/>
      <c r="D2" s="187"/>
      <c r="E2" s="187"/>
      <c r="F2" s="187"/>
      <c r="G2" s="187"/>
      <c r="H2" s="187"/>
      <c r="I2" s="188"/>
      <c r="J2" s="61" t="s">
        <v>3</v>
      </c>
      <c r="K2" s="2"/>
      <c r="L2" s="187"/>
      <c r="M2" s="187"/>
      <c r="N2" s="119"/>
      <c r="O2" s="129" t="s">
        <v>1023</v>
      </c>
      <c r="P2" s="1"/>
      <c r="Q2" s="130"/>
      <c r="R2" s="120"/>
    </row>
    <row r="3" spans="1:18" ht="31.5" customHeight="1">
      <c r="A3" s="193" t="s">
        <v>4</v>
      </c>
      <c r="B3" s="195" t="s">
        <v>5</v>
      </c>
      <c r="C3" s="197" t="s">
        <v>6</v>
      </c>
      <c r="D3" s="199" t="s">
        <v>7</v>
      </c>
      <c r="E3" s="200"/>
      <c r="F3" s="200"/>
      <c r="G3" s="200"/>
      <c r="H3" s="200"/>
      <c r="I3" s="200"/>
      <c r="J3" s="213"/>
      <c r="K3" s="213"/>
      <c r="L3" s="213"/>
      <c r="M3" s="213"/>
      <c r="N3" s="214"/>
      <c r="O3" s="3" t="s">
        <v>8</v>
      </c>
      <c r="P3" s="3" t="s">
        <v>9</v>
      </c>
      <c r="Q3" s="3" t="s">
        <v>10</v>
      </c>
      <c r="R3" s="207" t="s">
        <v>11</v>
      </c>
    </row>
    <row r="4" spans="1:18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 t="s">
        <v>12</v>
      </c>
      <c r="O4" s="5">
        <v>0.1</v>
      </c>
      <c r="P4" s="5">
        <v>0.1</v>
      </c>
      <c r="Q4" s="5">
        <v>0.3</v>
      </c>
      <c r="R4" s="209"/>
    </row>
    <row r="5" spans="1:18" ht="17.25" thickBo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 t="e">
        <f aca="true" t="shared" si="0" ref="N5:N44">AVERAGE(D5:M5)</f>
        <v>#DIV/0!</v>
      </c>
      <c r="O5" s="12"/>
      <c r="P5" s="12"/>
      <c r="Q5" s="12"/>
      <c r="R5" s="13" t="e">
        <f>(N5*50%)+(O5*10%)+(P5*10%)+(Q5*30%)</f>
        <v>#DIV/0!</v>
      </c>
    </row>
    <row r="6" spans="1:18" ht="17.25" thickBo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 t="shared" si="0"/>
        <v>#DIV/0!</v>
      </c>
      <c r="O6" s="19"/>
      <c r="P6" s="19"/>
      <c r="Q6" s="19"/>
      <c r="R6" s="13" t="e">
        <f aca="true" t="shared" si="1" ref="R6:R44">(N6*50%)+(O6*10%)+(P6*10%)+(Q6*30%)</f>
        <v>#DIV/0!</v>
      </c>
    </row>
    <row r="7" spans="1:18" ht="17.25" thickBot="1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 t="shared" si="0"/>
        <v>#DIV/0!</v>
      </c>
      <c r="O7" s="19"/>
      <c r="P7" s="19"/>
      <c r="Q7" s="19"/>
      <c r="R7" s="13" t="e">
        <f t="shared" si="1"/>
        <v>#DIV/0!</v>
      </c>
    </row>
    <row r="8" spans="1:18" ht="17.25" thickBo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 t="shared" si="0"/>
        <v>#DIV/0!</v>
      </c>
      <c r="O8" s="19"/>
      <c r="P8" s="19"/>
      <c r="Q8" s="19"/>
      <c r="R8" s="13" t="e">
        <f t="shared" si="1"/>
        <v>#DIV/0!</v>
      </c>
    </row>
    <row r="9" spans="1:18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11" t="e">
        <f t="shared" si="0"/>
        <v>#DIV/0!</v>
      </c>
      <c r="O9" s="24"/>
      <c r="P9" s="24"/>
      <c r="Q9" s="24"/>
      <c r="R9" s="13" t="e">
        <f t="shared" si="1"/>
        <v>#DIV/0!</v>
      </c>
    </row>
    <row r="10" spans="1:18" ht="17.25" thickBot="1">
      <c r="A10" s="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25"/>
      <c r="N10" s="11" t="e">
        <f t="shared" si="0"/>
        <v>#DIV/0!</v>
      </c>
      <c r="O10" s="12"/>
      <c r="P10" s="12"/>
      <c r="Q10" s="12"/>
      <c r="R10" s="13" t="e">
        <f t="shared" si="1"/>
        <v>#DIV/0!</v>
      </c>
    </row>
    <row r="11" spans="1:18" ht="17.25" thickBot="1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9"/>
      <c r="P11" s="19"/>
      <c r="Q11" s="19"/>
      <c r="R11" s="13" t="e">
        <f t="shared" si="1"/>
        <v>#DIV/0!</v>
      </c>
    </row>
    <row r="12" spans="1:18" ht="17.2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9"/>
      <c r="P12" s="19"/>
      <c r="Q12" s="19"/>
      <c r="R12" s="13" t="e">
        <f t="shared" si="1"/>
        <v>#DIV/0!</v>
      </c>
    </row>
    <row r="13" spans="1:18" ht="17.25" thickBot="1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9"/>
      <c r="P13" s="19"/>
      <c r="Q13" s="19"/>
      <c r="R13" s="13" t="e">
        <f t="shared" si="1"/>
        <v>#DIV/0!</v>
      </c>
    </row>
    <row r="14" spans="1:18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" t="e">
        <f t="shared" si="0"/>
        <v>#DIV/0!</v>
      </c>
      <c r="O14" s="24"/>
      <c r="P14" s="24"/>
      <c r="Q14" s="24"/>
      <c r="R14" s="13" t="e">
        <f t="shared" si="1"/>
        <v>#DIV/0!</v>
      </c>
    </row>
    <row r="15" spans="1:18" ht="17.25" thickBot="1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1" t="e">
        <f t="shared" si="0"/>
        <v>#DIV/0!</v>
      </c>
      <c r="O15" s="12"/>
      <c r="P15" s="12"/>
      <c r="Q15" s="12"/>
      <c r="R15" s="13" t="e">
        <f t="shared" si="1"/>
        <v>#DIV/0!</v>
      </c>
    </row>
    <row r="16" spans="1:18" ht="17.2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9"/>
      <c r="P16" s="19"/>
      <c r="Q16" s="19"/>
      <c r="R16" s="13" t="e">
        <f t="shared" si="1"/>
        <v>#DIV/0!</v>
      </c>
    </row>
    <row r="17" spans="1:18" ht="17.25" thickBot="1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9"/>
      <c r="P17" s="19"/>
      <c r="Q17" s="19"/>
      <c r="R17" s="13" t="e">
        <f t="shared" si="1"/>
        <v>#DIV/0!</v>
      </c>
    </row>
    <row r="18" spans="1:18" ht="17.2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9"/>
      <c r="P18" s="19"/>
      <c r="Q18" s="19"/>
      <c r="R18" s="13" t="e">
        <f t="shared" si="1"/>
        <v>#DIV/0!</v>
      </c>
    </row>
    <row r="19" spans="1:18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1" t="e">
        <f t="shared" si="0"/>
        <v>#DIV/0!</v>
      </c>
      <c r="O19" s="24"/>
      <c r="P19" s="24"/>
      <c r="Q19" s="24"/>
      <c r="R19" s="13" t="e">
        <f t="shared" si="1"/>
        <v>#DIV/0!</v>
      </c>
    </row>
    <row r="20" spans="1:18" ht="17.25" thickBot="1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1" t="e">
        <f t="shared" si="0"/>
        <v>#DIV/0!</v>
      </c>
      <c r="O20" s="12"/>
      <c r="P20" s="12"/>
      <c r="Q20" s="12"/>
      <c r="R20" s="13" t="e">
        <f t="shared" si="1"/>
        <v>#DIV/0!</v>
      </c>
    </row>
    <row r="21" spans="1:18" ht="17.25" thickBot="1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9"/>
      <c r="P21" s="19"/>
      <c r="Q21" s="19"/>
      <c r="R21" s="13" t="e">
        <f t="shared" si="1"/>
        <v>#DIV/0!</v>
      </c>
    </row>
    <row r="22" spans="1:18" ht="17.2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9"/>
      <c r="P22" s="19"/>
      <c r="Q22" s="19"/>
      <c r="R22" s="13" t="e">
        <f t="shared" si="1"/>
        <v>#DIV/0!</v>
      </c>
    </row>
    <row r="23" spans="1:18" ht="17.25" thickBot="1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9"/>
      <c r="P23" s="19"/>
      <c r="Q23" s="19"/>
      <c r="R23" s="13" t="e">
        <f t="shared" si="1"/>
        <v>#DIV/0!</v>
      </c>
    </row>
    <row r="24" spans="1:18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1" t="e">
        <f t="shared" si="0"/>
        <v>#DIV/0!</v>
      </c>
      <c r="O24" s="24"/>
      <c r="P24" s="24"/>
      <c r="Q24" s="24"/>
      <c r="R24" s="13" t="e">
        <f t="shared" si="1"/>
        <v>#DIV/0!</v>
      </c>
    </row>
    <row r="25" spans="1:18" ht="17.25" thickBot="1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1" t="e">
        <f t="shared" si="0"/>
        <v>#DIV/0!</v>
      </c>
      <c r="O25" s="12"/>
      <c r="P25" s="12"/>
      <c r="Q25" s="12"/>
      <c r="R25" s="13" t="e">
        <f t="shared" si="1"/>
        <v>#DIV/0!</v>
      </c>
    </row>
    <row r="26" spans="1:18" ht="17.2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9"/>
      <c r="P26" s="19"/>
      <c r="Q26" s="19"/>
      <c r="R26" s="13" t="e">
        <f t="shared" si="1"/>
        <v>#DIV/0!</v>
      </c>
    </row>
    <row r="27" spans="1:18" ht="17.25" thickBot="1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9"/>
      <c r="P27" s="19"/>
      <c r="Q27" s="19"/>
      <c r="R27" s="13" t="e">
        <f t="shared" si="1"/>
        <v>#DIV/0!</v>
      </c>
    </row>
    <row r="28" spans="1:18" ht="17.2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9"/>
      <c r="P28" s="19"/>
      <c r="Q28" s="19"/>
      <c r="R28" s="13" t="e">
        <f t="shared" si="1"/>
        <v>#DIV/0!</v>
      </c>
    </row>
    <row r="29" spans="1:18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" t="e">
        <f t="shared" si="0"/>
        <v>#DIV/0!</v>
      </c>
      <c r="O29" s="24"/>
      <c r="P29" s="24"/>
      <c r="Q29" s="24"/>
      <c r="R29" s="13" t="e">
        <f t="shared" si="1"/>
        <v>#DIV/0!</v>
      </c>
    </row>
    <row r="30" spans="1:18" ht="17.25" thickBot="1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11" t="e">
        <f t="shared" si="0"/>
        <v>#DIV/0!</v>
      </c>
      <c r="O30" s="12"/>
      <c r="P30" s="12"/>
      <c r="Q30" s="12"/>
      <c r="R30" s="13" t="e">
        <f t="shared" si="1"/>
        <v>#DIV/0!</v>
      </c>
    </row>
    <row r="31" spans="1:18" ht="17.25" thickBot="1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9"/>
      <c r="P31" s="19"/>
      <c r="Q31" s="19"/>
      <c r="R31" s="13" t="e">
        <f t="shared" si="1"/>
        <v>#DIV/0!</v>
      </c>
    </row>
    <row r="32" spans="1:18" ht="17.2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9"/>
      <c r="P32" s="19"/>
      <c r="Q32" s="19"/>
      <c r="R32" s="13" t="e">
        <f t="shared" si="1"/>
        <v>#DIV/0!</v>
      </c>
    </row>
    <row r="33" spans="1:18" ht="17.25" thickBot="1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9"/>
      <c r="P33" s="19"/>
      <c r="Q33" s="19"/>
      <c r="R33" s="13" t="e">
        <f t="shared" si="1"/>
        <v>#DIV/0!</v>
      </c>
    </row>
    <row r="34" spans="1:18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1" t="e">
        <f t="shared" si="0"/>
        <v>#DIV/0!</v>
      </c>
      <c r="O34" s="24"/>
      <c r="P34" s="24"/>
      <c r="Q34" s="24"/>
      <c r="R34" s="13" t="e">
        <f t="shared" si="1"/>
        <v>#DIV/0!</v>
      </c>
    </row>
    <row r="35" spans="1:18" ht="17.25" thickBot="1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11" t="e">
        <f t="shared" si="0"/>
        <v>#DIV/0!</v>
      </c>
      <c r="O35" s="12"/>
      <c r="P35" s="12"/>
      <c r="Q35" s="12"/>
      <c r="R35" s="13" t="e">
        <f t="shared" si="1"/>
        <v>#DIV/0!</v>
      </c>
    </row>
    <row r="36" spans="1:18" ht="17.2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9"/>
      <c r="P36" s="19"/>
      <c r="Q36" s="19"/>
      <c r="R36" s="13" t="e">
        <f t="shared" si="1"/>
        <v>#DIV/0!</v>
      </c>
    </row>
    <row r="37" spans="1:18" ht="17.25" thickBot="1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9"/>
      <c r="P37" s="19"/>
      <c r="Q37" s="19"/>
      <c r="R37" s="13" t="e">
        <f t="shared" si="1"/>
        <v>#DIV/0!</v>
      </c>
    </row>
    <row r="38" spans="1:18" ht="17.2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9"/>
      <c r="P38" s="19"/>
      <c r="Q38" s="19"/>
      <c r="R38" s="13" t="e">
        <f t="shared" si="1"/>
        <v>#DIV/0!</v>
      </c>
    </row>
    <row r="39" spans="1:18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 t="e">
        <f t="shared" si="0"/>
        <v>#DIV/0!</v>
      </c>
      <c r="O39" s="24"/>
      <c r="P39" s="24"/>
      <c r="Q39" s="24"/>
      <c r="R39" s="13" t="e">
        <f t="shared" si="1"/>
        <v>#DIV/0!</v>
      </c>
    </row>
    <row r="40" spans="1:18" ht="17.25" thickBot="1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11" t="e">
        <f t="shared" si="0"/>
        <v>#DIV/0!</v>
      </c>
      <c r="O40" s="12"/>
      <c r="P40" s="12"/>
      <c r="Q40" s="12"/>
      <c r="R40" s="13" t="e">
        <f t="shared" si="1"/>
        <v>#DIV/0!</v>
      </c>
    </row>
    <row r="41" spans="1:18" ht="17.25" thickBot="1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9"/>
      <c r="P41" s="19"/>
      <c r="Q41" s="19"/>
      <c r="R41" s="13" t="e">
        <f t="shared" si="1"/>
        <v>#DIV/0!</v>
      </c>
    </row>
    <row r="42" spans="1:18" ht="17.2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9"/>
      <c r="P42" s="19"/>
      <c r="Q42" s="19"/>
      <c r="R42" s="13" t="e">
        <f t="shared" si="1"/>
        <v>#DIV/0!</v>
      </c>
    </row>
    <row r="43" spans="1:18" ht="17.25" thickBot="1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9"/>
      <c r="P43" s="19"/>
      <c r="Q43" s="19"/>
      <c r="R43" s="13" t="e">
        <f t="shared" si="1"/>
        <v>#DIV/0!</v>
      </c>
    </row>
    <row r="44" spans="1:18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11" t="e">
        <f t="shared" si="0"/>
        <v>#DIV/0!</v>
      </c>
      <c r="O44" s="24"/>
      <c r="P44" s="24"/>
      <c r="Q44" s="24"/>
      <c r="R44" s="13" t="e">
        <f t="shared" si="1"/>
        <v>#DIV/0!</v>
      </c>
    </row>
    <row r="45" spans="1:18" ht="17.25" thickBot="1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2"/>
      <c r="P45" s="32"/>
      <c r="Q45" s="32"/>
      <c r="R45" s="13"/>
    </row>
    <row r="46" spans="1:18" ht="17.2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>
        <f>IF(SUM(D46:M46)=0,"",AVERAGE(D46:M46))</f>
      </c>
      <c r="O46" s="19"/>
      <c r="P46" s="19"/>
      <c r="Q46" s="19"/>
      <c r="R46" s="13"/>
    </row>
    <row r="47" spans="1:18" ht="17.25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>
        <f>IF(SUM(D47:M47)=0,"",AVERAGE(D47:M47))</f>
      </c>
      <c r="O47" s="19"/>
      <c r="P47" s="19"/>
      <c r="Q47" s="19"/>
      <c r="R47" s="13"/>
    </row>
    <row r="48" spans="1:18" ht="17.2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>
        <f>IF(SUM(D48:M48)=0,"",AVERAGE(D48:M48))</f>
      </c>
      <c r="O48" s="19"/>
      <c r="P48" s="19"/>
      <c r="Q48" s="19"/>
      <c r="R48" s="13"/>
    </row>
    <row r="49" spans="1:18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>
        <f>IF(SUM(D49:M49)=0,"",AVERAGE(D49:M49))</f>
      </c>
      <c r="O49" s="24"/>
      <c r="P49" s="24"/>
      <c r="Q49" s="24"/>
      <c r="R49" s="34"/>
    </row>
  </sheetData>
  <sheetProtection/>
  <protectedRanges>
    <protectedRange password="CC3D" sqref="A5:M49" name="第一次段考_1"/>
  </protectedRanges>
  <mergeCells count="9">
    <mergeCell ref="R3:R4"/>
    <mergeCell ref="A1:I1"/>
    <mergeCell ref="J1:N1"/>
    <mergeCell ref="A2:I2"/>
    <mergeCell ref="L2:M2"/>
    <mergeCell ref="A3:A4"/>
    <mergeCell ref="B3:B4"/>
    <mergeCell ref="C3:C4"/>
    <mergeCell ref="D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I5" sqref="I5"/>
    </sheetView>
  </sheetViews>
  <sheetFormatPr defaultColWidth="9.00390625" defaultRowHeight="15.75"/>
  <cols>
    <col min="1" max="1" width="5.25390625" style="0" customWidth="1"/>
    <col min="2" max="2" width="9.00390625" style="0" customWidth="1"/>
    <col min="3" max="3" width="15.875" style="0" customWidth="1"/>
    <col min="4" max="4" width="8.00390625" style="0" customWidth="1"/>
    <col min="5" max="5" width="9.25390625" style="0" customWidth="1"/>
    <col min="6" max="6" width="9.375" style="0" customWidth="1"/>
    <col min="7" max="8" width="8.00390625" style="0" customWidth="1"/>
    <col min="9" max="9" width="9.375" style="0" customWidth="1"/>
  </cols>
  <sheetData>
    <row r="1" spans="1:9" ht="24" customHeight="1" thickBot="1">
      <c r="A1" s="183" t="s">
        <v>1062</v>
      </c>
      <c r="B1" s="184"/>
      <c r="C1" s="184"/>
      <c r="D1" s="185"/>
      <c r="E1" s="183" t="s">
        <v>1024</v>
      </c>
      <c r="F1" s="185"/>
      <c r="G1" s="135" t="s">
        <v>1020</v>
      </c>
      <c r="H1" s="130"/>
      <c r="I1" s="131"/>
    </row>
    <row r="2" spans="1:9" ht="28.5" customHeight="1" thickBot="1">
      <c r="A2" s="186" t="s">
        <v>21</v>
      </c>
      <c r="B2" s="187"/>
      <c r="C2" s="187"/>
      <c r="D2" s="188"/>
      <c r="E2" s="135" t="s">
        <v>994</v>
      </c>
      <c r="F2" s="120"/>
      <c r="G2" s="129" t="s">
        <v>1023</v>
      </c>
      <c r="H2" s="130"/>
      <c r="I2" s="120"/>
    </row>
    <row r="3" spans="1:9" ht="31.5" customHeight="1">
      <c r="A3" s="193" t="s">
        <v>22</v>
      </c>
      <c r="B3" s="195" t="s">
        <v>23</v>
      </c>
      <c r="C3" s="197" t="s">
        <v>24</v>
      </c>
      <c r="D3" s="35" t="s">
        <v>25</v>
      </c>
      <c r="E3" s="53" t="s">
        <v>26</v>
      </c>
      <c r="F3" s="53" t="s">
        <v>27</v>
      </c>
      <c r="G3" s="36" t="s">
        <v>28</v>
      </c>
      <c r="H3" s="37" t="s">
        <v>29</v>
      </c>
      <c r="I3" s="215" t="s">
        <v>30</v>
      </c>
    </row>
    <row r="4" spans="1:9" ht="17.25" thickBot="1">
      <c r="A4" s="203"/>
      <c r="B4" s="204"/>
      <c r="C4" s="205"/>
      <c r="D4" s="39">
        <v>0.3</v>
      </c>
      <c r="E4" s="54">
        <v>0.3</v>
      </c>
      <c r="F4" s="54">
        <v>0.15</v>
      </c>
      <c r="G4" s="40">
        <v>0.15</v>
      </c>
      <c r="H4" s="41">
        <v>0.1</v>
      </c>
      <c r="I4" s="216"/>
    </row>
    <row r="5" spans="1:9" ht="16.5">
      <c r="A5" s="6"/>
      <c r="B5" s="7"/>
      <c r="C5" s="8"/>
      <c r="D5" s="32"/>
      <c r="E5" s="42"/>
      <c r="F5" s="42"/>
      <c r="G5" s="42"/>
      <c r="H5" s="42"/>
      <c r="I5" s="13">
        <f>(D5*30%)+(E5*30%)+(F5*15%)+(G5*15%)+(H5*10%)</f>
        <v>0</v>
      </c>
    </row>
    <row r="6" spans="1:9" ht="16.5">
      <c r="A6" s="14"/>
      <c r="B6" s="15"/>
      <c r="C6" s="16"/>
      <c r="D6" s="19"/>
      <c r="E6" s="42"/>
      <c r="F6" s="42"/>
      <c r="G6" s="42"/>
      <c r="H6" s="42"/>
      <c r="I6" s="126">
        <f aca="true" t="shared" si="0" ref="I6:I49">(D6*30%)+(E6*30%)+(F6*15%)+(G6*15%)+(H6*10%)</f>
        <v>0</v>
      </c>
    </row>
    <row r="7" spans="1:9" ht="16.5">
      <c r="A7" s="14"/>
      <c r="B7" s="15"/>
      <c r="C7" s="16"/>
      <c r="D7" s="19"/>
      <c r="E7" s="42"/>
      <c r="F7" s="42"/>
      <c r="G7" s="42"/>
      <c r="H7" s="42"/>
      <c r="I7" s="126">
        <f t="shared" si="0"/>
        <v>0</v>
      </c>
    </row>
    <row r="8" spans="1:9" ht="16.5">
      <c r="A8" s="14"/>
      <c r="B8" s="15"/>
      <c r="C8" s="16"/>
      <c r="D8" s="19"/>
      <c r="E8" s="42"/>
      <c r="F8" s="42"/>
      <c r="G8" s="42"/>
      <c r="H8" s="42"/>
      <c r="I8" s="126">
        <f t="shared" si="0"/>
        <v>0</v>
      </c>
    </row>
    <row r="9" spans="1:9" ht="17.25" thickBot="1">
      <c r="A9" s="20"/>
      <c r="B9" s="21"/>
      <c r="C9" s="22"/>
      <c r="D9" s="24"/>
      <c r="E9" s="43"/>
      <c r="F9" s="43"/>
      <c r="G9" s="43"/>
      <c r="H9" s="43"/>
      <c r="I9" s="124">
        <f t="shared" si="0"/>
        <v>0</v>
      </c>
    </row>
    <row r="10" spans="1:9" ht="16.5">
      <c r="A10" s="6"/>
      <c r="B10" s="7"/>
      <c r="C10" s="8"/>
      <c r="D10" s="12"/>
      <c r="E10" s="44"/>
      <c r="F10" s="44"/>
      <c r="G10" s="44"/>
      <c r="H10" s="44"/>
      <c r="I10" s="13">
        <f t="shared" si="0"/>
        <v>0</v>
      </c>
    </row>
    <row r="11" spans="1:9" ht="16.5">
      <c r="A11" s="14"/>
      <c r="B11" s="15"/>
      <c r="C11" s="16"/>
      <c r="D11" s="19"/>
      <c r="E11" s="42"/>
      <c r="F11" s="42"/>
      <c r="G11" s="42"/>
      <c r="H11" s="42"/>
      <c r="I11" s="126">
        <f t="shared" si="0"/>
        <v>0</v>
      </c>
    </row>
    <row r="12" spans="1:9" ht="16.5">
      <c r="A12" s="14"/>
      <c r="B12" s="15"/>
      <c r="C12" s="16"/>
      <c r="D12" s="19"/>
      <c r="E12" s="42"/>
      <c r="F12" s="42"/>
      <c r="G12" s="42"/>
      <c r="H12" s="42"/>
      <c r="I12" s="126">
        <f t="shared" si="0"/>
        <v>0</v>
      </c>
    </row>
    <row r="13" spans="1:9" ht="16.5">
      <c r="A13" s="14"/>
      <c r="B13" s="15"/>
      <c r="C13" s="16"/>
      <c r="D13" s="19"/>
      <c r="E13" s="42"/>
      <c r="F13" s="42"/>
      <c r="G13" s="42"/>
      <c r="H13" s="42"/>
      <c r="I13" s="126">
        <f t="shared" si="0"/>
        <v>0</v>
      </c>
    </row>
    <row r="14" spans="1:9" ht="17.25" thickBot="1">
      <c r="A14" s="20"/>
      <c r="B14" s="26"/>
      <c r="C14" s="22"/>
      <c r="D14" s="24"/>
      <c r="E14" s="43"/>
      <c r="F14" s="43"/>
      <c r="G14" s="43"/>
      <c r="H14" s="43"/>
      <c r="I14" s="124">
        <f t="shared" si="0"/>
        <v>0</v>
      </c>
    </row>
    <row r="15" spans="1:9" ht="16.5">
      <c r="A15" s="6"/>
      <c r="B15" s="7"/>
      <c r="C15" s="8"/>
      <c r="D15" s="12"/>
      <c r="E15" s="44"/>
      <c r="F15" s="44"/>
      <c r="G15" s="44"/>
      <c r="H15" s="44"/>
      <c r="I15" s="13">
        <f t="shared" si="0"/>
        <v>0</v>
      </c>
    </row>
    <row r="16" spans="1:9" ht="16.5">
      <c r="A16" s="14"/>
      <c r="B16" s="15"/>
      <c r="C16" s="16"/>
      <c r="D16" s="19"/>
      <c r="E16" s="42"/>
      <c r="F16" s="42"/>
      <c r="G16" s="42"/>
      <c r="H16" s="42"/>
      <c r="I16" s="126">
        <f t="shared" si="0"/>
        <v>0</v>
      </c>
    </row>
    <row r="17" spans="1:9" ht="16.5">
      <c r="A17" s="14"/>
      <c r="B17" s="15"/>
      <c r="C17" s="16"/>
      <c r="D17" s="19"/>
      <c r="E17" s="42"/>
      <c r="F17" s="42"/>
      <c r="G17" s="42"/>
      <c r="H17" s="42"/>
      <c r="I17" s="126">
        <f t="shared" si="0"/>
        <v>0</v>
      </c>
    </row>
    <row r="18" spans="1:9" ht="16.5">
      <c r="A18" s="14"/>
      <c r="B18" s="15"/>
      <c r="C18" s="16"/>
      <c r="D18" s="19"/>
      <c r="E18" s="42"/>
      <c r="F18" s="42"/>
      <c r="G18" s="42"/>
      <c r="H18" s="42"/>
      <c r="I18" s="126">
        <f t="shared" si="0"/>
        <v>0</v>
      </c>
    </row>
    <row r="19" spans="1:9" ht="17.25" thickBot="1">
      <c r="A19" s="20"/>
      <c r="B19" s="21"/>
      <c r="C19" s="22"/>
      <c r="D19" s="24"/>
      <c r="E19" s="43"/>
      <c r="F19" s="43"/>
      <c r="G19" s="43"/>
      <c r="H19" s="43"/>
      <c r="I19" s="124">
        <f t="shared" si="0"/>
        <v>0</v>
      </c>
    </row>
    <row r="20" spans="1:9" ht="16.5">
      <c r="A20" s="6"/>
      <c r="B20" s="7"/>
      <c r="C20" s="8"/>
      <c r="D20" s="12"/>
      <c r="E20" s="44"/>
      <c r="F20" s="44"/>
      <c r="G20" s="44"/>
      <c r="H20" s="44"/>
      <c r="I20" s="13">
        <f t="shared" si="0"/>
        <v>0</v>
      </c>
    </row>
    <row r="21" spans="1:9" ht="16.5">
      <c r="A21" s="14"/>
      <c r="B21" s="15"/>
      <c r="C21" s="16"/>
      <c r="D21" s="19"/>
      <c r="E21" s="42"/>
      <c r="F21" s="42"/>
      <c r="G21" s="42"/>
      <c r="H21" s="42"/>
      <c r="I21" s="126">
        <f t="shared" si="0"/>
        <v>0</v>
      </c>
    </row>
    <row r="22" spans="1:9" ht="16.5">
      <c r="A22" s="14"/>
      <c r="B22" s="15"/>
      <c r="C22" s="16"/>
      <c r="D22" s="19"/>
      <c r="E22" s="42"/>
      <c r="F22" s="42"/>
      <c r="G22" s="42"/>
      <c r="H22" s="42"/>
      <c r="I22" s="126">
        <f t="shared" si="0"/>
        <v>0</v>
      </c>
    </row>
    <row r="23" spans="1:9" ht="16.5">
      <c r="A23" s="14"/>
      <c r="B23" s="15"/>
      <c r="C23" s="16"/>
      <c r="D23" s="19"/>
      <c r="E23" s="42"/>
      <c r="F23" s="42"/>
      <c r="G23" s="42"/>
      <c r="H23" s="42"/>
      <c r="I23" s="126">
        <f t="shared" si="0"/>
        <v>0</v>
      </c>
    </row>
    <row r="24" spans="1:9" ht="17.25" thickBot="1">
      <c r="A24" s="20"/>
      <c r="B24" s="21"/>
      <c r="C24" s="22"/>
      <c r="D24" s="24"/>
      <c r="E24" s="43"/>
      <c r="F24" s="43"/>
      <c r="G24" s="43"/>
      <c r="H24" s="43"/>
      <c r="I24" s="124">
        <f t="shared" si="0"/>
        <v>0</v>
      </c>
    </row>
    <row r="25" spans="1:9" ht="16.5">
      <c r="A25" s="6"/>
      <c r="B25" s="7"/>
      <c r="C25" s="8"/>
      <c r="D25" s="12"/>
      <c r="E25" s="44"/>
      <c r="F25" s="44"/>
      <c r="G25" s="44"/>
      <c r="H25" s="44"/>
      <c r="I25" s="13">
        <f t="shared" si="0"/>
        <v>0</v>
      </c>
    </row>
    <row r="26" spans="1:9" ht="16.5">
      <c r="A26" s="14"/>
      <c r="B26" s="15"/>
      <c r="C26" s="16"/>
      <c r="D26" s="19"/>
      <c r="E26" s="42"/>
      <c r="F26" s="42"/>
      <c r="G26" s="42"/>
      <c r="H26" s="42"/>
      <c r="I26" s="126">
        <f t="shared" si="0"/>
        <v>0</v>
      </c>
    </row>
    <row r="27" spans="1:9" ht="16.5">
      <c r="A27" s="14"/>
      <c r="B27" s="15"/>
      <c r="C27" s="16"/>
      <c r="D27" s="19"/>
      <c r="E27" s="42"/>
      <c r="F27" s="42"/>
      <c r="G27" s="42"/>
      <c r="H27" s="42"/>
      <c r="I27" s="126">
        <f t="shared" si="0"/>
        <v>0</v>
      </c>
    </row>
    <row r="28" spans="1:9" ht="16.5">
      <c r="A28" s="14"/>
      <c r="B28" s="15"/>
      <c r="C28" s="16"/>
      <c r="D28" s="19"/>
      <c r="E28" s="42"/>
      <c r="F28" s="42"/>
      <c r="G28" s="42"/>
      <c r="H28" s="42"/>
      <c r="I28" s="126">
        <f t="shared" si="0"/>
        <v>0</v>
      </c>
    </row>
    <row r="29" spans="1:9" ht="17.25" thickBot="1">
      <c r="A29" s="20"/>
      <c r="B29" s="21"/>
      <c r="C29" s="22"/>
      <c r="D29" s="24"/>
      <c r="E29" s="43"/>
      <c r="F29" s="43"/>
      <c r="G29" s="43"/>
      <c r="H29" s="43"/>
      <c r="I29" s="124">
        <f t="shared" si="0"/>
        <v>0</v>
      </c>
    </row>
    <row r="30" spans="1:9" ht="16.5">
      <c r="A30" s="6"/>
      <c r="B30" s="7"/>
      <c r="C30" s="8"/>
      <c r="D30" s="12"/>
      <c r="E30" s="44"/>
      <c r="F30" s="44"/>
      <c r="G30" s="44"/>
      <c r="H30" s="44"/>
      <c r="I30" s="13">
        <f t="shared" si="0"/>
        <v>0</v>
      </c>
    </row>
    <row r="31" spans="1:9" ht="16.5">
      <c r="A31" s="14"/>
      <c r="B31" s="15"/>
      <c r="C31" s="16"/>
      <c r="D31" s="19"/>
      <c r="E31" s="42"/>
      <c r="F31" s="42"/>
      <c r="G31" s="42"/>
      <c r="H31" s="42"/>
      <c r="I31" s="126">
        <f t="shared" si="0"/>
        <v>0</v>
      </c>
    </row>
    <row r="32" spans="1:9" ht="16.5">
      <c r="A32" s="14"/>
      <c r="B32" s="15"/>
      <c r="C32" s="16"/>
      <c r="D32" s="19"/>
      <c r="E32" s="42"/>
      <c r="F32" s="42"/>
      <c r="G32" s="42"/>
      <c r="H32" s="42"/>
      <c r="I32" s="126">
        <f t="shared" si="0"/>
        <v>0</v>
      </c>
    </row>
    <row r="33" spans="1:9" ht="16.5">
      <c r="A33" s="14"/>
      <c r="B33" s="15"/>
      <c r="C33" s="16"/>
      <c r="D33" s="19"/>
      <c r="E33" s="42"/>
      <c r="F33" s="42"/>
      <c r="G33" s="42"/>
      <c r="H33" s="42"/>
      <c r="I33" s="126">
        <f t="shared" si="0"/>
        <v>0</v>
      </c>
    </row>
    <row r="34" spans="1:9" ht="17.25" thickBot="1">
      <c r="A34" s="20"/>
      <c r="B34" s="21"/>
      <c r="C34" s="22"/>
      <c r="D34" s="24"/>
      <c r="E34" s="43"/>
      <c r="F34" s="43"/>
      <c r="G34" s="43"/>
      <c r="H34" s="43"/>
      <c r="I34" s="124">
        <f t="shared" si="0"/>
        <v>0</v>
      </c>
    </row>
    <row r="35" spans="1:9" ht="16.5">
      <c r="A35" s="6"/>
      <c r="B35" s="7"/>
      <c r="C35" s="8"/>
      <c r="D35" s="12"/>
      <c r="E35" s="44"/>
      <c r="F35" s="44"/>
      <c r="G35" s="44"/>
      <c r="H35" s="44"/>
      <c r="I35" s="13">
        <f t="shared" si="0"/>
        <v>0</v>
      </c>
    </row>
    <row r="36" spans="1:9" ht="16.5">
      <c r="A36" s="14"/>
      <c r="B36" s="15"/>
      <c r="C36" s="16"/>
      <c r="D36" s="19"/>
      <c r="E36" s="42"/>
      <c r="F36" s="42"/>
      <c r="G36" s="42"/>
      <c r="H36" s="42"/>
      <c r="I36" s="126">
        <f t="shared" si="0"/>
        <v>0</v>
      </c>
    </row>
    <row r="37" spans="1:9" ht="16.5">
      <c r="A37" s="14"/>
      <c r="B37" s="15"/>
      <c r="C37" s="16"/>
      <c r="D37" s="19"/>
      <c r="E37" s="42"/>
      <c r="F37" s="42"/>
      <c r="G37" s="42"/>
      <c r="H37" s="42"/>
      <c r="I37" s="126">
        <f t="shared" si="0"/>
        <v>0</v>
      </c>
    </row>
    <row r="38" spans="1:9" ht="16.5">
      <c r="A38" s="14"/>
      <c r="B38" s="15"/>
      <c r="C38" s="16"/>
      <c r="D38" s="19"/>
      <c r="E38" s="42"/>
      <c r="F38" s="42"/>
      <c r="G38" s="42"/>
      <c r="H38" s="42"/>
      <c r="I38" s="126">
        <f t="shared" si="0"/>
        <v>0</v>
      </c>
    </row>
    <row r="39" spans="1:9" ht="17.25" thickBot="1">
      <c r="A39" s="20"/>
      <c r="B39" s="21"/>
      <c r="C39" s="22"/>
      <c r="D39" s="24"/>
      <c r="E39" s="43"/>
      <c r="F39" s="43"/>
      <c r="G39" s="43"/>
      <c r="H39" s="43"/>
      <c r="I39" s="124">
        <f t="shared" si="0"/>
        <v>0</v>
      </c>
    </row>
    <row r="40" spans="1:9" ht="16.5">
      <c r="A40" s="6"/>
      <c r="B40" s="7"/>
      <c r="C40" s="8"/>
      <c r="D40" s="12"/>
      <c r="E40" s="44"/>
      <c r="F40" s="44"/>
      <c r="G40" s="44"/>
      <c r="H40" s="44"/>
      <c r="I40" s="13">
        <f t="shared" si="0"/>
        <v>0</v>
      </c>
    </row>
    <row r="41" spans="1:9" ht="16.5">
      <c r="A41" s="14"/>
      <c r="B41" s="15"/>
      <c r="C41" s="16"/>
      <c r="D41" s="19"/>
      <c r="E41" s="42"/>
      <c r="F41" s="42"/>
      <c r="G41" s="42"/>
      <c r="H41" s="42"/>
      <c r="I41" s="126">
        <f t="shared" si="0"/>
        <v>0</v>
      </c>
    </row>
    <row r="42" spans="1:9" ht="16.5">
      <c r="A42" s="14"/>
      <c r="B42" s="15"/>
      <c r="C42" s="16"/>
      <c r="D42" s="19"/>
      <c r="E42" s="42"/>
      <c r="F42" s="42"/>
      <c r="G42" s="42"/>
      <c r="H42" s="42"/>
      <c r="I42" s="126">
        <f t="shared" si="0"/>
        <v>0</v>
      </c>
    </row>
    <row r="43" spans="1:9" ht="16.5">
      <c r="A43" s="14"/>
      <c r="B43" s="15"/>
      <c r="C43" s="16"/>
      <c r="D43" s="19"/>
      <c r="E43" s="42"/>
      <c r="F43" s="42"/>
      <c r="G43" s="42"/>
      <c r="H43" s="42"/>
      <c r="I43" s="126">
        <f t="shared" si="0"/>
        <v>0</v>
      </c>
    </row>
    <row r="44" spans="1:9" ht="17.25" thickBot="1">
      <c r="A44" s="20"/>
      <c r="B44" s="21"/>
      <c r="C44" s="22"/>
      <c r="D44" s="24"/>
      <c r="E44" s="52"/>
      <c r="F44" s="52"/>
      <c r="G44" s="52"/>
      <c r="H44" s="52"/>
      <c r="I44" s="157">
        <f t="shared" si="0"/>
        <v>0</v>
      </c>
    </row>
    <row r="45" spans="1:9" ht="16.5">
      <c r="A45" s="6"/>
      <c r="B45" s="7"/>
      <c r="C45" s="8"/>
      <c r="D45" s="12"/>
      <c r="E45" s="44"/>
      <c r="F45" s="44"/>
      <c r="G45" s="44"/>
      <c r="H45" s="44"/>
      <c r="I45" s="13">
        <f t="shared" si="0"/>
        <v>0</v>
      </c>
    </row>
    <row r="46" spans="1:9" ht="16.5">
      <c r="A46" s="14"/>
      <c r="B46" s="15"/>
      <c r="C46" s="16"/>
      <c r="D46" s="19"/>
      <c r="E46" s="42"/>
      <c r="F46" s="42"/>
      <c r="G46" s="42"/>
      <c r="H46" s="42"/>
      <c r="I46" s="126">
        <f t="shared" si="0"/>
        <v>0</v>
      </c>
    </row>
    <row r="47" spans="1:9" ht="16.5">
      <c r="A47" s="14"/>
      <c r="B47" s="15"/>
      <c r="C47" s="16"/>
      <c r="D47" s="19"/>
      <c r="E47" s="42"/>
      <c r="F47" s="42"/>
      <c r="G47" s="42"/>
      <c r="H47" s="42"/>
      <c r="I47" s="126">
        <f t="shared" si="0"/>
        <v>0</v>
      </c>
    </row>
    <row r="48" spans="1:9" ht="16.5">
      <c r="A48" s="14"/>
      <c r="B48" s="15"/>
      <c r="C48" s="16"/>
      <c r="D48" s="19"/>
      <c r="E48" s="42"/>
      <c r="F48" s="42"/>
      <c r="G48" s="42"/>
      <c r="H48" s="42"/>
      <c r="I48" s="126">
        <f t="shared" si="0"/>
        <v>0</v>
      </c>
    </row>
    <row r="49" spans="1:9" ht="17.25" thickBot="1">
      <c r="A49" s="20"/>
      <c r="B49" s="21"/>
      <c r="C49" s="22"/>
      <c r="D49" s="24"/>
      <c r="E49" s="52"/>
      <c r="F49" s="52"/>
      <c r="G49" s="52"/>
      <c r="H49" s="52"/>
      <c r="I49" s="157">
        <f t="shared" si="0"/>
        <v>0</v>
      </c>
    </row>
  </sheetData>
  <sheetProtection/>
  <protectedRanges>
    <protectedRange password="CC3D" sqref="A5:C49" name="第一次段考_1"/>
  </protectedRanges>
  <mergeCells count="7">
    <mergeCell ref="E1:F1"/>
    <mergeCell ref="A2:D2"/>
    <mergeCell ref="A3:A4"/>
    <mergeCell ref="B3:B4"/>
    <mergeCell ref="C3:C4"/>
    <mergeCell ref="I3:I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P35" sqref="P35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5" width="7.50390625" style="0" customWidth="1"/>
    <col min="16" max="16" width="9.25390625" style="0" customWidth="1"/>
    <col min="17" max="17" width="9.375" style="0" customWidth="1"/>
  </cols>
  <sheetData>
    <row r="1" spans="1:17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5"/>
      <c r="J1" s="184" t="s">
        <v>993</v>
      </c>
      <c r="K1" s="184"/>
      <c r="L1" s="184"/>
      <c r="M1" s="184"/>
      <c r="N1" s="185"/>
      <c r="O1" s="135" t="s">
        <v>1020</v>
      </c>
      <c r="P1" s="130"/>
      <c r="Q1" s="131"/>
    </row>
    <row r="2" spans="1:17" ht="28.5" customHeight="1" thickBot="1">
      <c r="A2" s="186" t="s">
        <v>2</v>
      </c>
      <c r="B2" s="187"/>
      <c r="C2" s="187"/>
      <c r="D2" s="187"/>
      <c r="E2" s="187"/>
      <c r="F2" s="187"/>
      <c r="G2" s="187"/>
      <c r="H2" s="187"/>
      <c r="I2" s="188"/>
      <c r="J2" s="1" t="s">
        <v>13</v>
      </c>
      <c r="K2" s="2"/>
      <c r="L2" s="61"/>
      <c r="M2" s="1"/>
      <c r="N2" s="119"/>
      <c r="O2" s="129" t="s">
        <v>1023</v>
      </c>
      <c r="P2" s="130"/>
      <c r="Q2" s="120"/>
    </row>
    <row r="3" spans="1:17" ht="31.5" customHeight="1">
      <c r="A3" s="193" t="s">
        <v>14</v>
      </c>
      <c r="B3" s="195" t="s">
        <v>5</v>
      </c>
      <c r="C3" s="197" t="s">
        <v>15</v>
      </c>
      <c r="D3" s="199" t="s">
        <v>16</v>
      </c>
      <c r="E3" s="200"/>
      <c r="F3" s="200"/>
      <c r="G3" s="200"/>
      <c r="H3" s="200"/>
      <c r="I3" s="200"/>
      <c r="J3" s="200"/>
      <c r="K3" s="200"/>
      <c r="L3" s="200"/>
      <c r="M3" s="200"/>
      <c r="N3" s="206"/>
      <c r="O3" s="3" t="s">
        <v>17</v>
      </c>
      <c r="P3" s="3" t="s">
        <v>18</v>
      </c>
      <c r="Q3" s="207" t="s">
        <v>19</v>
      </c>
    </row>
    <row r="4" spans="1:17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 t="s">
        <v>20</v>
      </c>
      <c r="O4" s="5">
        <v>0.25</v>
      </c>
      <c r="P4" s="5">
        <v>0.05</v>
      </c>
      <c r="Q4" s="209"/>
    </row>
    <row r="5" spans="1:17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 aca="true" t="shared" si="0" ref="N5:N49">AVERAGE(D5:M5)</f>
        <v>#DIV/0!</v>
      </c>
      <c r="O5" s="12"/>
      <c r="P5" s="12"/>
      <c r="Q5" s="13" t="e">
        <f>(N5*70%)+(O5*25%)+(P5*5%)</f>
        <v>#DIV/0!</v>
      </c>
    </row>
    <row r="6" spans="1:17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 t="shared" si="0"/>
        <v>#DIV/0!</v>
      </c>
      <c r="O6" s="19"/>
      <c r="P6" s="19"/>
      <c r="Q6" s="126" t="e">
        <f aca="true" t="shared" si="1" ref="Q6:Q49">(N6*70%)+(O6*25%)+(P6*5%)</f>
        <v>#DIV/0!</v>
      </c>
    </row>
    <row r="7" spans="1:17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 t="shared" si="0"/>
        <v>#DIV/0!</v>
      </c>
      <c r="O7" s="19"/>
      <c r="P7" s="19"/>
      <c r="Q7" s="126" t="e">
        <f t="shared" si="1"/>
        <v>#DIV/0!</v>
      </c>
    </row>
    <row r="8" spans="1:17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 t="shared" si="0"/>
        <v>#DIV/0!</v>
      </c>
      <c r="O8" s="19"/>
      <c r="P8" s="19"/>
      <c r="Q8" s="126" t="e">
        <f t="shared" si="1"/>
        <v>#DIV/0!</v>
      </c>
    </row>
    <row r="9" spans="1:17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 t="shared" si="0"/>
        <v>#DIV/0!</v>
      </c>
      <c r="O9" s="24"/>
      <c r="P9" s="24"/>
      <c r="Q9" s="157" t="e">
        <f t="shared" si="1"/>
        <v>#DIV/0!</v>
      </c>
    </row>
    <row r="10" spans="1:17" ht="16.5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149"/>
      <c r="N10" s="51" t="e">
        <f t="shared" si="0"/>
        <v>#DIV/0!</v>
      </c>
      <c r="O10" s="32"/>
      <c r="P10" s="32"/>
      <c r="Q10" s="13" t="e">
        <f t="shared" si="1"/>
        <v>#DIV/0!</v>
      </c>
    </row>
    <row r="11" spans="1:17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9"/>
      <c r="P11" s="19"/>
      <c r="Q11" s="126" t="e">
        <f t="shared" si="1"/>
        <v>#DIV/0!</v>
      </c>
    </row>
    <row r="12" spans="1:17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9"/>
      <c r="P12" s="19"/>
      <c r="Q12" s="126" t="e">
        <f t="shared" si="1"/>
        <v>#DIV/0!</v>
      </c>
    </row>
    <row r="13" spans="1:17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9"/>
      <c r="P13" s="19"/>
      <c r="Q13" s="126" t="e">
        <f t="shared" si="1"/>
        <v>#DIV/0!</v>
      </c>
    </row>
    <row r="14" spans="1:17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24"/>
      <c r="P14" s="24"/>
      <c r="Q14" s="157" t="e">
        <f t="shared" si="1"/>
        <v>#DIV/0!</v>
      </c>
    </row>
    <row r="15" spans="1:17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51" t="e">
        <f t="shared" si="0"/>
        <v>#DIV/0!</v>
      </c>
      <c r="O15" s="12"/>
      <c r="P15" s="12"/>
      <c r="Q15" s="13" t="e">
        <f t="shared" si="1"/>
        <v>#DIV/0!</v>
      </c>
    </row>
    <row r="16" spans="1:17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9"/>
      <c r="P16" s="19"/>
      <c r="Q16" s="126" t="e">
        <f t="shared" si="1"/>
        <v>#DIV/0!</v>
      </c>
    </row>
    <row r="17" spans="1:17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9"/>
      <c r="P17" s="19"/>
      <c r="Q17" s="126" t="e">
        <f t="shared" si="1"/>
        <v>#DIV/0!</v>
      </c>
    </row>
    <row r="18" spans="1:17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9"/>
      <c r="P18" s="19"/>
      <c r="Q18" s="126" t="e">
        <f t="shared" si="1"/>
        <v>#DIV/0!</v>
      </c>
    </row>
    <row r="19" spans="1:17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0"/>
        <v>#DIV/0!</v>
      </c>
      <c r="O19" s="24"/>
      <c r="P19" s="24"/>
      <c r="Q19" s="157" t="e">
        <f t="shared" si="1"/>
        <v>#DIV/0!</v>
      </c>
    </row>
    <row r="20" spans="1:17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12"/>
      <c r="P20" s="12"/>
      <c r="Q20" s="13" t="e">
        <f t="shared" si="1"/>
        <v>#DIV/0!</v>
      </c>
    </row>
    <row r="21" spans="1:17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9"/>
      <c r="P21" s="19"/>
      <c r="Q21" s="126" t="e">
        <f t="shared" si="1"/>
        <v>#DIV/0!</v>
      </c>
    </row>
    <row r="22" spans="1:17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9"/>
      <c r="P22" s="19"/>
      <c r="Q22" s="126" t="e">
        <f t="shared" si="1"/>
        <v>#DIV/0!</v>
      </c>
    </row>
    <row r="23" spans="1:17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9"/>
      <c r="P23" s="19"/>
      <c r="Q23" s="126" t="e">
        <f t="shared" si="1"/>
        <v>#DIV/0!</v>
      </c>
    </row>
    <row r="24" spans="1:17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24"/>
      <c r="P24" s="24"/>
      <c r="Q24" s="157" t="e">
        <f t="shared" si="1"/>
        <v>#DIV/0!</v>
      </c>
    </row>
    <row r="25" spans="1:17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51" t="e">
        <f t="shared" si="0"/>
        <v>#DIV/0!</v>
      </c>
      <c r="O25" s="12"/>
      <c r="P25" s="12"/>
      <c r="Q25" s="13" t="e">
        <f t="shared" si="1"/>
        <v>#DIV/0!</v>
      </c>
    </row>
    <row r="26" spans="1:17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9"/>
      <c r="P26" s="19"/>
      <c r="Q26" s="126" t="e">
        <f t="shared" si="1"/>
        <v>#DIV/0!</v>
      </c>
    </row>
    <row r="27" spans="1:17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9"/>
      <c r="P27" s="19"/>
      <c r="Q27" s="126" t="e">
        <f t="shared" si="1"/>
        <v>#DIV/0!</v>
      </c>
    </row>
    <row r="28" spans="1:17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9"/>
      <c r="P28" s="19"/>
      <c r="Q28" s="126" t="e">
        <f t="shared" si="1"/>
        <v>#DIV/0!</v>
      </c>
    </row>
    <row r="29" spans="1:17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0"/>
        <v>#DIV/0!</v>
      </c>
      <c r="O29" s="24"/>
      <c r="P29" s="24"/>
      <c r="Q29" s="157" t="e">
        <f t="shared" si="1"/>
        <v>#DIV/0!</v>
      </c>
    </row>
    <row r="30" spans="1:17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12"/>
      <c r="P30" s="12"/>
      <c r="Q30" s="13" t="e">
        <f t="shared" si="1"/>
        <v>#DIV/0!</v>
      </c>
    </row>
    <row r="31" spans="1:17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9"/>
      <c r="P31" s="19"/>
      <c r="Q31" s="126" t="e">
        <f t="shared" si="1"/>
        <v>#DIV/0!</v>
      </c>
    </row>
    <row r="32" spans="1:17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9"/>
      <c r="P32" s="19"/>
      <c r="Q32" s="126" t="e">
        <f t="shared" si="1"/>
        <v>#DIV/0!</v>
      </c>
    </row>
    <row r="33" spans="1:17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9"/>
      <c r="P33" s="19"/>
      <c r="Q33" s="126" t="e">
        <f t="shared" si="1"/>
        <v>#DIV/0!</v>
      </c>
    </row>
    <row r="34" spans="1:17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24"/>
      <c r="P34" s="24"/>
      <c r="Q34" s="157" t="e">
        <f t="shared" si="1"/>
        <v>#DIV/0!</v>
      </c>
    </row>
    <row r="35" spans="1:17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51" t="e">
        <f t="shared" si="0"/>
        <v>#DIV/0!</v>
      </c>
      <c r="O35" s="12"/>
      <c r="P35" s="12"/>
      <c r="Q35" s="13" t="e">
        <f t="shared" si="1"/>
        <v>#DIV/0!</v>
      </c>
    </row>
    <row r="36" spans="1:17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9"/>
      <c r="P36" s="19"/>
      <c r="Q36" s="126" t="e">
        <f t="shared" si="1"/>
        <v>#DIV/0!</v>
      </c>
    </row>
    <row r="37" spans="1:17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9"/>
      <c r="P37" s="19"/>
      <c r="Q37" s="126" t="e">
        <f t="shared" si="1"/>
        <v>#DIV/0!</v>
      </c>
    </row>
    <row r="38" spans="1:17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9"/>
      <c r="P38" s="19"/>
      <c r="Q38" s="126" t="e">
        <f t="shared" si="1"/>
        <v>#DIV/0!</v>
      </c>
    </row>
    <row r="39" spans="1:17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0"/>
        <v>#DIV/0!</v>
      </c>
      <c r="O39" s="24"/>
      <c r="P39" s="24"/>
      <c r="Q39" s="157" t="e">
        <f t="shared" si="1"/>
        <v>#DIV/0!</v>
      </c>
    </row>
    <row r="40" spans="1:17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12"/>
      <c r="P40" s="12"/>
      <c r="Q40" s="13" t="e">
        <f t="shared" si="1"/>
        <v>#DIV/0!</v>
      </c>
    </row>
    <row r="41" spans="1:17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9"/>
      <c r="P41" s="19"/>
      <c r="Q41" s="126" t="e">
        <f t="shared" si="1"/>
        <v>#DIV/0!</v>
      </c>
    </row>
    <row r="42" spans="1:17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9"/>
      <c r="P42" s="19"/>
      <c r="Q42" s="126" t="e">
        <f t="shared" si="1"/>
        <v>#DIV/0!</v>
      </c>
    </row>
    <row r="43" spans="1:17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9"/>
      <c r="P43" s="19"/>
      <c r="Q43" s="126" t="e">
        <f t="shared" si="1"/>
        <v>#DIV/0!</v>
      </c>
    </row>
    <row r="44" spans="1:17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0"/>
        <v>#DIV/0!</v>
      </c>
      <c r="O44" s="24"/>
      <c r="P44" s="24"/>
      <c r="Q44" s="157" t="e">
        <f t="shared" si="1"/>
        <v>#DIV/0!</v>
      </c>
    </row>
    <row r="45" spans="1:17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 t="e">
        <f t="shared" si="0"/>
        <v>#DIV/0!</v>
      </c>
      <c r="O45" s="32"/>
      <c r="P45" s="32"/>
      <c r="Q45" s="13" t="e">
        <f t="shared" si="1"/>
        <v>#DIV/0!</v>
      </c>
    </row>
    <row r="46" spans="1:17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 t="shared" si="0"/>
        <v>#DIV/0!</v>
      </c>
      <c r="O46" s="19"/>
      <c r="P46" s="19"/>
      <c r="Q46" s="126" t="e">
        <f t="shared" si="1"/>
        <v>#DIV/0!</v>
      </c>
    </row>
    <row r="47" spans="1:17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 t="shared" si="0"/>
        <v>#DIV/0!</v>
      </c>
      <c r="O47" s="19"/>
      <c r="P47" s="19"/>
      <c r="Q47" s="126" t="e">
        <f t="shared" si="1"/>
        <v>#DIV/0!</v>
      </c>
    </row>
    <row r="48" spans="1:17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 t="shared" si="0"/>
        <v>#DIV/0!</v>
      </c>
      <c r="O48" s="19"/>
      <c r="P48" s="19"/>
      <c r="Q48" s="126" t="e">
        <f t="shared" si="1"/>
        <v>#DIV/0!</v>
      </c>
    </row>
    <row r="49" spans="1:17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 t="shared" si="0"/>
        <v>#DIV/0!</v>
      </c>
      <c r="O49" s="24"/>
      <c r="P49" s="24"/>
      <c r="Q49" s="157" t="e">
        <f t="shared" si="1"/>
        <v>#DIV/0!</v>
      </c>
    </row>
  </sheetData>
  <sheetProtection/>
  <protectedRanges>
    <protectedRange password="CC3D" sqref="A5:M49" name="第一次段考_1"/>
  </protectedRanges>
  <mergeCells count="8">
    <mergeCell ref="Q3:Q4"/>
    <mergeCell ref="J1:N1"/>
    <mergeCell ref="A1:I1"/>
    <mergeCell ref="A2:I2"/>
    <mergeCell ref="A3:A4"/>
    <mergeCell ref="B3:B4"/>
    <mergeCell ref="C3:C4"/>
    <mergeCell ref="D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R46" sqref="R46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7" width="8.00390625" style="0" customWidth="1"/>
    <col min="18" max="18" width="9.375" style="0" customWidth="1"/>
  </cols>
  <sheetData>
    <row r="1" spans="1:18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3" t="s">
        <v>1021</v>
      </c>
      <c r="J1" s="184"/>
      <c r="K1" s="184"/>
      <c r="L1" s="184"/>
      <c r="M1" s="184"/>
      <c r="N1" s="184"/>
      <c r="O1" s="185"/>
      <c r="P1" s="135" t="s">
        <v>1020</v>
      </c>
      <c r="Q1" s="130"/>
      <c r="R1" s="131"/>
    </row>
    <row r="2" spans="1:18" ht="28.5" customHeight="1" thickBot="1">
      <c r="A2" s="186" t="s">
        <v>996</v>
      </c>
      <c r="B2" s="187"/>
      <c r="C2" s="187"/>
      <c r="D2" s="187"/>
      <c r="E2" s="187"/>
      <c r="F2" s="187"/>
      <c r="G2" s="187"/>
      <c r="H2" s="187"/>
      <c r="I2" s="137" t="s">
        <v>32</v>
      </c>
      <c r="J2" s="133"/>
      <c r="K2" s="132"/>
      <c r="L2" s="217"/>
      <c r="M2" s="217"/>
      <c r="N2" s="138"/>
      <c r="O2" s="139"/>
      <c r="P2" s="129" t="s">
        <v>1023</v>
      </c>
      <c r="Q2" s="133"/>
      <c r="R2" s="134"/>
    </row>
    <row r="3" spans="1:18" ht="31.5" customHeight="1">
      <c r="A3" s="193" t="s">
        <v>997</v>
      </c>
      <c r="B3" s="195" t="s">
        <v>998</v>
      </c>
      <c r="C3" s="197" t="s">
        <v>999</v>
      </c>
      <c r="D3" s="199" t="s">
        <v>1000</v>
      </c>
      <c r="E3" s="200"/>
      <c r="F3" s="200"/>
      <c r="G3" s="200"/>
      <c r="H3" s="200"/>
      <c r="I3" s="213"/>
      <c r="J3" s="213"/>
      <c r="K3" s="213"/>
      <c r="L3" s="213"/>
      <c r="M3" s="213"/>
      <c r="N3" s="213"/>
      <c r="O3" s="136" t="s">
        <v>1001</v>
      </c>
      <c r="P3" s="36" t="s">
        <v>1002</v>
      </c>
      <c r="Q3" s="37" t="s">
        <v>1003</v>
      </c>
      <c r="R3" s="215" t="s">
        <v>1004</v>
      </c>
    </row>
    <row r="4" spans="1:18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38" t="s">
        <v>1005</v>
      </c>
      <c r="O4" s="142">
        <v>0.2</v>
      </c>
      <c r="P4" s="5">
        <v>0.2</v>
      </c>
      <c r="Q4" s="143">
        <v>0.1</v>
      </c>
      <c r="R4" s="216"/>
    </row>
    <row r="5" spans="1:18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>AVERAGE(D5:M5)</f>
        <v>#DIV/0!</v>
      </c>
      <c r="O5" s="12"/>
      <c r="P5" s="44"/>
      <c r="Q5" s="44"/>
      <c r="R5" s="121" t="e">
        <f>(N5*50%)+(O5*20%)+(P5*20%)+(Q5*10%)</f>
        <v>#DIV/0!</v>
      </c>
    </row>
    <row r="6" spans="1:18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>AVERAGE(D6:M6)</f>
        <v>#DIV/0!</v>
      </c>
      <c r="O6" s="19"/>
      <c r="P6" s="42"/>
      <c r="Q6" s="42"/>
      <c r="R6" s="122" t="e">
        <f>(N6*50%)+(O6*20%)+(P6*20%)+(Q6*10%)</f>
        <v>#DIV/0!</v>
      </c>
    </row>
    <row r="7" spans="1:18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>AVERAGE(D7:M7)</f>
        <v>#DIV/0!</v>
      </c>
      <c r="O7" s="19"/>
      <c r="P7" s="42"/>
      <c r="Q7" s="42"/>
      <c r="R7" s="122" t="e">
        <f>(N7*50%)+(O7*20%)+(P7*20%)+(Q7*10%)</f>
        <v>#DIV/0!</v>
      </c>
    </row>
    <row r="8" spans="1:18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>AVERAGE(D8:M8)</f>
        <v>#DIV/0!</v>
      </c>
      <c r="O8" s="19"/>
      <c r="P8" s="42"/>
      <c r="Q8" s="42"/>
      <c r="R8" s="122" t="e">
        <f>(N8*50%)+(O8*20%)+(P8*20%)+(Q8*10%)</f>
        <v>#DIV/0!</v>
      </c>
    </row>
    <row r="9" spans="1:18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>AVERAGE(D9:M9)</f>
        <v>#DIV/0!</v>
      </c>
      <c r="O9" s="24"/>
      <c r="P9" s="52"/>
      <c r="Q9" s="52"/>
      <c r="R9" s="123" t="e">
        <f>(N9*50%)+(O9*20%)+(P9*20%)+(Q9*10%)</f>
        <v>#DIV/0!</v>
      </c>
    </row>
    <row r="10" spans="1:18" ht="16.5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149"/>
      <c r="N10" s="51" t="e">
        <f aca="true" t="shared" si="0" ref="N10:N49">AVERAGE(D10:M10)</f>
        <v>#DIV/0!</v>
      </c>
      <c r="O10" s="12"/>
      <c r="P10" s="44"/>
      <c r="Q10" s="44"/>
      <c r="R10" s="121" t="e">
        <f aca="true" t="shared" si="1" ref="R10:R49">(N10*50%)+(O10*20%)+(P10*20%)+(Q10*10%)</f>
        <v>#DIV/0!</v>
      </c>
    </row>
    <row r="11" spans="1:18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9"/>
      <c r="P11" s="42"/>
      <c r="Q11" s="42"/>
      <c r="R11" s="122" t="e">
        <f t="shared" si="1"/>
        <v>#DIV/0!</v>
      </c>
    </row>
    <row r="12" spans="1:18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9"/>
      <c r="P12" s="42"/>
      <c r="Q12" s="42"/>
      <c r="R12" s="122" t="e">
        <f t="shared" si="1"/>
        <v>#DIV/0!</v>
      </c>
    </row>
    <row r="13" spans="1:18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9"/>
      <c r="P13" s="42"/>
      <c r="Q13" s="42"/>
      <c r="R13" s="122" t="e">
        <f t="shared" si="1"/>
        <v>#DIV/0!</v>
      </c>
    </row>
    <row r="14" spans="1:18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24"/>
      <c r="P14" s="52"/>
      <c r="Q14" s="52"/>
      <c r="R14" s="123" t="e">
        <f t="shared" si="1"/>
        <v>#DIV/0!</v>
      </c>
    </row>
    <row r="15" spans="1:18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51" t="e">
        <f t="shared" si="0"/>
        <v>#DIV/0!</v>
      </c>
      <c r="O15" s="12"/>
      <c r="P15" s="44"/>
      <c r="Q15" s="44"/>
      <c r="R15" s="121" t="e">
        <f t="shared" si="1"/>
        <v>#DIV/0!</v>
      </c>
    </row>
    <row r="16" spans="1:18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9"/>
      <c r="P16" s="42"/>
      <c r="Q16" s="42"/>
      <c r="R16" s="122" t="e">
        <f t="shared" si="1"/>
        <v>#DIV/0!</v>
      </c>
    </row>
    <row r="17" spans="1:18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9"/>
      <c r="P17" s="42"/>
      <c r="Q17" s="42"/>
      <c r="R17" s="122" t="e">
        <f t="shared" si="1"/>
        <v>#DIV/0!</v>
      </c>
    </row>
    <row r="18" spans="1:18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9"/>
      <c r="P18" s="42"/>
      <c r="Q18" s="42"/>
      <c r="R18" s="122" t="e">
        <f t="shared" si="1"/>
        <v>#DIV/0!</v>
      </c>
    </row>
    <row r="19" spans="1:18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0"/>
        <v>#DIV/0!</v>
      </c>
      <c r="O19" s="24"/>
      <c r="P19" s="52"/>
      <c r="Q19" s="52"/>
      <c r="R19" s="123" t="e">
        <f t="shared" si="1"/>
        <v>#DIV/0!</v>
      </c>
    </row>
    <row r="20" spans="1:18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12"/>
      <c r="P20" s="44"/>
      <c r="Q20" s="44"/>
      <c r="R20" s="121" t="e">
        <f t="shared" si="1"/>
        <v>#DIV/0!</v>
      </c>
    </row>
    <row r="21" spans="1:18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9"/>
      <c r="P21" s="42"/>
      <c r="Q21" s="42"/>
      <c r="R21" s="122" t="e">
        <f t="shared" si="1"/>
        <v>#DIV/0!</v>
      </c>
    </row>
    <row r="22" spans="1:18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9"/>
      <c r="P22" s="42"/>
      <c r="Q22" s="42"/>
      <c r="R22" s="122" t="e">
        <f t="shared" si="1"/>
        <v>#DIV/0!</v>
      </c>
    </row>
    <row r="23" spans="1:18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9"/>
      <c r="P23" s="42"/>
      <c r="Q23" s="42"/>
      <c r="R23" s="122" t="e">
        <f t="shared" si="1"/>
        <v>#DIV/0!</v>
      </c>
    </row>
    <row r="24" spans="1:18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24"/>
      <c r="P24" s="52"/>
      <c r="Q24" s="52"/>
      <c r="R24" s="123" t="e">
        <f t="shared" si="1"/>
        <v>#DIV/0!</v>
      </c>
    </row>
    <row r="25" spans="1:18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51" t="e">
        <f t="shared" si="0"/>
        <v>#DIV/0!</v>
      </c>
      <c r="O25" s="12"/>
      <c r="P25" s="44"/>
      <c r="Q25" s="44"/>
      <c r="R25" s="121" t="e">
        <f t="shared" si="1"/>
        <v>#DIV/0!</v>
      </c>
    </row>
    <row r="26" spans="1:18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9"/>
      <c r="P26" s="42"/>
      <c r="Q26" s="42"/>
      <c r="R26" s="122" t="e">
        <f t="shared" si="1"/>
        <v>#DIV/0!</v>
      </c>
    </row>
    <row r="27" spans="1:18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9"/>
      <c r="P27" s="42"/>
      <c r="Q27" s="42"/>
      <c r="R27" s="122" t="e">
        <f t="shared" si="1"/>
        <v>#DIV/0!</v>
      </c>
    </row>
    <row r="28" spans="1:18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9"/>
      <c r="P28" s="42"/>
      <c r="Q28" s="42"/>
      <c r="R28" s="122" t="e">
        <f t="shared" si="1"/>
        <v>#DIV/0!</v>
      </c>
    </row>
    <row r="29" spans="1:18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0"/>
        <v>#DIV/0!</v>
      </c>
      <c r="O29" s="24"/>
      <c r="P29" s="52"/>
      <c r="Q29" s="52"/>
      <c r="R29" s="123" t="e">
        <f t="shared" si="1"/>
        <v>#DIV/0!</v>
      </c>
    </row>
    <row r="30" spans="1:18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12"/>
      <c r="P30" s="44"/>
      <c r="Q30" s="44"/>
      <c r="R30" s="121" t="e">
        <f t="shared" si="1"/>
        <v>#DIV/0!</v>
      </c>
    </row>
    <row r="31" spans="1:18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9"/>
      <c r="P31" s="42"/>
      <c r="Q31" s="42"/>
      <c r="R31" s="122" t="e">
        <f t="shared" si="1"/>
        <v>#DIV/0!</v>
      </c>
    </row>
    <row r="32" spans="1:18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9"/>
      <c r="P32" s="42"/>
      <c r="Q32" s="42"/>
      <c r="R32" s="122" t="e">
        <f t="shared" si="1"/>
        <v>#DIV/0!</v>
      </c>
    </row>
    <row r="33" spans="1:18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9"/>
      <c r="P33" s="42"/>
      <c r="Q33" s="42"/>
      <c r="R33" s="122" t="e">
        <f t="shared" si="1"/>
        <v>#DIV/0!</v>
      </c>
    </row>
    <row r="34" spans="1:18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24"/>
      <c r="P34" s="52"/>
      <c r="Q34" s="52"/>
      <c r="R34" s="123" t="e">
        <f t="shared" si="1"/>
        <v>#DIV/0!</v>
      </c>
    </row>
    <row r="35" spans="1:18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51" t="e">
        <f t="shared" si="0"/>
        <v>#DIV/0!</v>
      </c>
      <c r="O35" s="12"/>
      <c r="P35" s="44"/>
      <c r="Q35" s="44"/>
      <c r="R35" s="121" t="e">
        <f t="shared" si="1"/>
        <v>#DIV/0!</v>
      </c>
    </row>
    <row r="36" spans="1:18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9"/>
      <c r="P36" s="42"/>
      <c r="Q36" s="42"/>
      <c r="R36" s="122" t="e">
        <f t="shared" si="1"/>
        <v>#DIV/0!</v>
      </c>
    </row>
    <row r="37" spans="1:18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9"/>
      <c r="P37" s="42"/>
      <c r="Q37" s="42"/>
      <c r="R37" s="122" t="e">
        <f t="shared" si="1"/>
        <v>#DIV/0!</v>
      </c>
    </row>
    <row r="38" spans="1:18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9"/>
      <c r="P38" s="42"/>
      <c r="Q38" s="42"/>
      <c r="R38" s="122" t="e">
        <f t="shared" si="1"/>
        <v>#DIV/0!</v>
      </c>
    </row>
    <row r="39" spans="1:18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0"/>
        <v>#DIV/0!</v>
      </c>
      <c r="O39" s="24"/>
      <c r="P39" s="52"/>
      <c r="Q39" s="52"/>
      <c r="R39" s="123" t="e">
        <f t="shared" si="1"/>
        <v>#DIV/0!</v>
      </c>
    </row>
    <row r="40" spans="1:18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12"/>
      <c r="P40" s="44"/>
      <c r="Q40" s="44"/>
      <c r="R40" s="121" t="e">
        <f t="shared" si="1"/>
        <v>#DIV/0!</v>
      </c>
    </row>
    <row r="41" spans="1:18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9"/>
      <c r="P41" s="42"/>
      <c r="Q41" s="42"/>
      <c r="R41" s="122" t="e">
        <f t="shared" si="1"/>
        <v>#DIV/0!</v>
      </c>
    </row>
    <row r="42" spans="1:18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9"/>
      <c r="P42" s="42"/>
      <c r="Q42" s="42"/>
      <c r="R42" s="122" t="e">
        <f t="shared" si="1"/>
        <v>#DIV/0!</v>
      </c>
    </row>
    <row r="43" spans="1:18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9"/>
      <c r="P43" s="42"/>
      <c r="Q43" s="42"/>
      <c r="R43" s="122" t="e">
        <f t="shared" si="1"/>
        <v>#DIV/0!</v>
      </c>
    </row>
    <row r="44" spans="1:18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0"/>
        <v>#DIV/0!</v>
      </c>
      <c r="O44" s="24"/>
      <c r="P44" s="52"/>
      <c r="Q44" s="52"/>
      <c r="R44" s="123" t="e">
        <f t="shared" si="1"/>
        <v>#DIV/0!</v>
      </c>
    </row>
    <row r="45" spans="1:18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 t="e">
        <f t="shared" si="0"/>
        <v>#DIV/0!</v>
      </c>
      <c r="O45" s="12"/>
      <c r="P45" s="44"/>
      <c r="Q45" s="44"/>
      <c r="R45" s="121" t="e">
        <f t="shared" si="1"/>
        <v>#DIV/0!</v>
      </c>
    </row>
    <row r="46" spans="1:18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 t="shared" si="0"/>
        <v>#DIV/0!</v>
      </c>
      <c r="O46" s="19"/>
      <c r="P46" s="42"/>
      <c r="Q46" s="42"/>
      <c r="R46" s="122" t="e">
        <f t="shared" si="1"/>
        <v>#DIV/0!</v>
      </c>
    </row>
    <row r="47" spans="1:18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 t="shared" si="0"/>
        <v>#DIV/0!</v>
      </c>
      <c r="O47" s="19"/>
      <c r="P47" s="42"/>
      <c r="Q47" s="42"/>
      <c r="R47" s="122" t="e">
        <f t="shared" si="1"/>
        <v>#DIV/0!</v>
      </c>
    </row>
    <row r="48" spans="1:18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 t="shared" si="0"/>
        <v>#DIV/0!</v>
      </c>
      <c r="O48" s="19"/>
      <c r="P48" s="42"/>
      <c r="Q48" s="42"/>
      <c r="R48" s="122" t="e">
        <f t="shared" si="1"/>
        <v>#DIV/0!</v>
      </c>
    </row>
    <row r="49" spans="1:18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 t="shared" si="0"/>
        <v>#DIV/0!</v>
      </c>
      <c r="O49" s="24"/>
      <c r="P49" s="52"/>
      <c r="Q49" s="52"/>
      <c r="R49" s="123" t="e">
        <f t="shared" si="1"/>
        <v>#DIV/0!</v>
      </c>
    </row>
  </sheetData>
  <sheetProtection/>
  <protectedRanges>
    <protectedRange password="CC3D" sqref="A5:M49" name="第一次段考_1"/>
  </protectedRanges>
  <mergeCells count="9">
    <mergeCell ref="R3:R4"/>
    <mergeCell ref="I1:O1"/>
    <mergeCell ref="A1:H1"/>
    <mergeCell ref="A2:H2"/>
    <mergeCell ref="L2:M2"/>
    <mergeCell ref="A3:A4"/>
    <mergeCell ref="B3:B4"/>
    <mergeCell ref="C3:C4"/>
    <mergeCell ref="D3:N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D5" sqref="D5:Q9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4.75390625" style="0" customWidth="1"/>
    <col min="15" max="15" width="6.625" style="0" customWidth="1"/>
    <col min="16" max="16" width="9.625" style="0" customWidth="1"/>
    <col min="17" max="17" width="11.375" style="0" customWidth="1"/>
  </cols>
  <sheetData>
    <row r="1" spans="1:17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5"/>
      <c r="J1" s="184" t="s">
        <v>1022</v>
      </c>
      <c r="K1" s="184"/>
      <c r="L1" s="184"/>
      <c r="M1" s="184"/>
      <c r="N1" s="185"/>
      <c r="O1" s="135" t="s">
        <v>1020</v>
      </c>
      <c r="P1" s="130"/>
      <c r="Q1" s="131"/>
    </row>
    <row r="2" spans="1:17" ht="28.5" customHeight="1" thickBot="1">
      <c r="A2" s="186" t="s">
        <v>1006</v>
      </c>
      <c r="B2" s="187"/>
      <c r="C2" s="187"/>
      <c r="D2" s="187"/>
      <c r="E2" s="187"/>
      <c r="F2" s="187"/>
      <c r="G2" s="187"/>
      <c r="H2" s="187"/>
      <c r="I2" s="188"/>
      <c r="J2" s="1" t="s">
        <v>1007</v>
      </c>
      <c r="K2" s="2"/>
      <c r="L2" s="61"/>
      <c r="M2" s="1"/>
      <c r="N2" s="103"/>
      <c r="O2" s="129" t="s">
        <v>1023</v>
      </c>
      <c r="P2" s="133"/>
      <c r="Q2" s="134"/>
    </row>
    <row r="3" spans="1:17" ht="31.5" customHeight="1">
      <c r="A3" s="193" t="s">
        <v>1008</v>
      </c>
      <c r="B3" s="195" t="s">
        <v>1009</v>
      </c>
      <c r="C3" s="197" t="s">
        <v>1010</v>
      </c>
      <c r="D3" s="199" t="s">
        <v>1011</v>
      </c>
      <c r="E3" s="200"/>
      <c r="F3" s="200"/>
      <c r="G3" s="200"/>
      <c r="H3" s="200"/>
      <c r="I3" s="200"/>
      <c r="J3" s="200"/>
      <c r="K3" s="200"/>
      <c r="L3" s="200"/>
      <c r="M3" s="200"/>
      <c r="N3" s="206"/>
      <c r="O3" s="3" t="s">
        <v>1012</v>
      </c>
      <c r="P3" s="3" t="s">
        <v>1013</v>
      </c>
      <c r="Q3" s="207" t="s">
        <v>1014</v>
      </c>
    </row>
    <row r="4" spans="1:17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 t="s">
        <v>1015</v>
      </c>
      <c r="O4" s="5">
        <v>0.05</v>
      </c>
      <c r="P4" s="5">
        <v>0.15</v>
      </c>
      <c r="Q4" s="209"/>
    </row>
    <row r="5" spans="1:17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 aca="true" t="shared" si="0" ref="N5:N44">AVERAGE(D5:M5)</f>
        <v>#DIV/0!</v>
      </c>
      <c r="O5" s="12"/>
      <c r="P5" s="12"/>
      <c r="Q5" s="125" t="e">
        <f>(N5*80%)+(O5*5%)+(P5*15%)</f>
        <v>#DIV/0!</v>
      </c>
    </row>
    <row r="6" spans="1:17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 t="shared" si="0"/>
        <v>#DIV/0!</v>
      </c>
      <c r="O6" s="32"/>
      <c r="P6" s="32"/>
      <c r="Q6" s="158" t="e">
        <f aca="true" t="shared" si="1" ref="Q6:Q44">(N6*80%)+(O6*5%)+(P6*15%)</f>
        <v>#DIV/0!</v>
      </c>
    </row>
    <row r="7" spans="1:17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 t="shared" si="0"/>
        <v>#DIV/0!</v>
      </c>
      <c r="O7" s="32"/>
      <c r="P7" s="32"/>
      <c r="Q7" s="158" t="e">
        <f t="shared" si="1"/>
        <v>#DIV/0!</v>
      </c>
    </row>
    <row r="8" spans="1:17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 t="shared" si="0"/>
        <v>#DIV/0!</v>
      </c>
      <c r="O8" s="32"/>
      <c r="P8" s="32"/>
      <c r="Q8" s="158" t="e">
        <f t="shared" si="1"/>
        <v>#DIV/0!</v>
      </c>
    </row>
    <row r="9" spans="1:17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 t="shared" si="0"/>
        <v>#DIV/0!</v>
      </c>
      <c r="O9" s="159"/>
      <c r="P9" s="159"/>
      <c r="Q9" s="160" t="e">
        <f t="shared" si="1"/>
        <v>#DIV/0!</v>
      </c>
    </row>
    <row r="10" spans="1:17" ht="16.5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149"/>
      <c r="N10" s="51" t="e">
        <f t="shared" si="0"/>
        <v>#DIV/0!</v>
      </c>
      <c r="O10" s="12"/>
      <c r="P10" s="12"/>
      <c r="Q10" s="125" t="e">
        <f t="shared" si="1"/>
        <v>#DIV/0!</v>
      </c>
    </row>
    <row r="11" spans="1:17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32"/>
      <c r="P11" s="32"/>
      <c r="Q11" s="158" t="e">
        <f t="shared" si="1"/>
        <v>#DIV/0!</v>
      </c>
    </row>
    <row r="12" spans="1:17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32"/>
      <c r="P12" s="32"/>
      <c r="Q12" s="158" t="e">
        <f t="shared" si="1"/>
        <v>#DIV/0!</v>
      </c>
    </row>
    <row r="13" spans="1:17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32"/>
      <c r="P13" s="32"/>
      <c r="Q13" s="158" t="e">
        <f t="shared" si="1"/>
        <v>#DIV/0!</v>
      </c>
    </row>
    <row r="14" spans="1:17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159"/>
      <c r="P14" s="159"/>
      <c r="Q14" s="160" t="e">
        <f t="shared" si="1"/>
        <v>#DIV/0!</v>
      </c>
    </row>
    <row r="15" spans="1:17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51" t="e">
        <f t="shared" si="0"/>
        <v>#DIV/0!</v>
      </c>
      <c r="O15" s="12"/>
      <c r="P15" s="12"/>
      <c r="Q15" s="125" t="e">
        <f t="shared" si="1"/>
        <v>#DIV/0!</v>
      </c>
    </row>
    <row r="16" spans="1:17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32"/>
      <c r="P16" s="32"/>
      <c r="Q16" s="158" t="e">
        <f t="shared" si="1"/>
        <v>#DIV/0!</v>
      </c>
    </row>
    <row r="17" spans="1:17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32"/>
      <c r="P17" s="32"/>
      <c r="Q17" s="158" t="e">
        <f t="shared" si="1"/>
        <v>#DIV/0!</v>
      </c>
    </row>
    <row r="18" spans="1:17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32"/>
      <c r="P18" s="32"/>
      <c r="Q18" s="158" t="e">
        <f t="shared" si="1"/>
        <v>#DIV/0!</v>
      </c>
    </row>
    <row r="19" spans="1:17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0"/>
        <v>#DIV/0!</v>
      </c>
      <c r="O19" s="159"/>
      <c r="P19" s="159"/>
      <c r="Q19" s="160" t="e">
        <f t="shared" si="1"/>
        <v>#DIV/0!</v>
      </c>
    </row>
    <row r="20" spans="1:17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12"/>
      <c r="P20" s="12"/>
      <c r="Q20" s="125" t="e">
        <f t="shared" si="1"/>
        <v>#DIV/0!</v>
      </c>
    </row>
    <row r="21" spans="1:17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32"/>
      <c r="P21" s="32"/>
      <c r="Q21" s="158" t="e">
        <f t="shared" si="1"/>
        <v>#DIV/0!</v>
      </c>
    </row>
    <row r="22" spans="1:17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32"/>
      <c r="P22" s="32"/>
      <c r="Q22" s="158" t="e">
        <f t="shared" si="1"/>
        <v>#DIV/0!</v>
      </c>
    </row>
    <row r="23" spans="1:17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32"/>
      <c r="P23" s="32"/>
      <c r="Q23" s="158" t="e">
        <f t="shared" si="1"/>
        <v>#DIV/0!</v>
      </c>
    </row>
    <row r="24" spans="1:17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159"/>
      <c r="P24" s="159"/>
      <c r="Q24" s="160" t="e">
        <f t="shared" si="1"/>
        <v>#DIV/0!</v>
      </c>
    </row>
    <row r="25" spans="1:17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51" t="e">
        <f t="shared" si="0"/>
        <v>#DIV/0!</v>
      </c>
      <c r="O25" s="12"/>
      <c r="P25" s="12"/>
      <c r="Q25" s="125" t="e">
        <f t="shared" si="1"/>
        <v>#DIV/0!</v>
      </c>
    </row>
    <row r="26" spans="1:17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32"/>
      <c r="P26" s="32"/>
      <c r="Q26" s="158" t="e">
        <f t="shared" si="1"/>
        <v>#DIV/0!</v>
      </c>
    </row>
    <row r="27" spans="1:17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32"/>
      <c r="P27" s="32"/>
      <c r="Q27" s="158" t="e">
        <f t="shared" si="1"/>
        <v>#DIV/0!</v>
      </c>
    </row>
    <row r="28" spans="1:17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32"/>
      <c r="P28" s="32"/>
      <c r="Q28" s="158" t="e">
        <f t="shared" si="1"/>
        <v>#DIV/0!</v>
      </c>
    </row>
    <row r="29" spans="1:17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0"/>
        <v>#DIV/0!</v>
      </c>
      <c r="O29" s="159"/>
      <c r="P29" s="159"/>
      <c r="Q29" s="160" t="e">
        <f t="shared" si="1"/>
        <v>#DIV/0!</v>
      </c>
    </row>
    <row r="30" spans="1:17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12"/>
      <c r="P30" s="12"/>
      <c r="Q30" s="125" t="e">
        <f t="shared" si="1"/>
        <v>#DIV/0!</v>
      </c>
    </row>
    <row r="31" spans="1:17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32"/>
      <c r="P31" s="32"/>
      <c r="Q31" s="158" t="e">
        <f t="shared" si="1"/>
        <v>#DIV/0!</v>
      </c>
    </row>
    <row r="32" spans="1:17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32"/>
      <c r="P32" s="32"/>
      <c r="Q32" s="158" t="e">
        <f t="shared" si="1"/>
        <v>#DIV/0!</v>
      </c>
    </row>
    <row r="33" spans="1:17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32"/>
      <c r="P33" s="32"/>
      <c r="Q33" s="158" t="e">
        <f t="shared" si="1"/>
        <v>#DIV/0!</v>
      </c>
    </row>
    <row r="34" spans="1:17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159"/>
      <c r="P34" s="159"/>
      <c r="Q34" s="160" t="e">
        <f t="shared" si="1"/>
        <v>#DIV/0!</v>
      </c>
    </row>
    <row r="35" spans="1:17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51" t="e">
        <f t="shared" si="0"/>
        <v>#DIV/0!</v>
      </c>
      <c r="O35" s="12"/>
      <c r="P35" s="12"/>
      <c r="Q35" s="125" t="e">
        <f t="shared" si="1"/>
        <v>#DIV/0!</v>
      </c>
    </row>
    <row r="36" spans="1:17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32"/>
      <c r="P36" s="32"/>
      <c r="Q36" s="158" t="e">
        <f t="shared" si="1"/>
        <v>#DIV/0!</v>
      </c>
    </row>
    <row r="37" spans="1:17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32"/>
      <c r="P37" s="32"/>
      <c r="Q37" s="158" t="e">
        <f t="shared" si="1"/>
        <v>#DIV/0!</v>
      </c>
    </row>
    <row r="38" spans="1:17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32"/>
      <c r="P38" s="32"/>
      <c r="Q38" s="158" t="e">
        <f t="shared" si="1"/>
        <v>#DIV/0!</v>
      </c>
    </row>
    <row r="39" spans="1:17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0"/>
        <v>#DIV/0!</v>
      </c>
      <c r="O39" s="159"/>
      <c r="P39" s="159"/>
      <c r="Q39" s="160" t="e">
        <f t="shared" si="1"/>
        <v>#DIV/0!</v>
      </c>
    </row>
    <row r="40" spans="1:17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12"/>
      <c r="P40" s="12"/>
      <c r="Q40" s="125" t="e">
        <f t="shared" si="1"/>
        <v>#DIV/0!</v>
      </c>
    </row>
    <row r="41" spans="1:17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32"/>
      <c r="P41" s="32"/>
      <c r="Q41" s="158" t="e">
        <f t="shared" si="1"/>
        <v>#DIV/0!</v>
      </c>
    </row>
    <row r="42" spans="1:17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32"/>
      <c r="P42" s="32"/>
      <c r="Q42" s="158" t="e">
        <f t="shared" si="1"/>
        <v>#DIV/0!</v>
      </c>
    </row>
    <row r="43" spans="1:17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32"/>
      <c r="P43" s="32"/>
      <c r="Q43" s="158" t="e">
        <f t="shared" si="1"/>
        <v>#DIV/0!</v>
      </c>
    </row>
    <row r="44" spans="1:17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0"/>
        <v>#DIV/0!</v>
      </c>
      <c r="O44" s="159"/>
      <c r="P44" s="159"/>
      <c r="Q44" s="160" t="e">
        <f t="shared" si="1"/>
        <v>#DIV/0!</v>
      </c>
    </row>
    <row r="45" spans="1:17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 t="e">
        <f>AVERAGE(D45:M45)</f>
        <v>#DIV/0!</v>
      </c>
      <c r="O45" s="12"/>
      <c r="P45" s="12"/>
      <c r="Q45" s="125" t="e">
        <f>(N45*80%)+(O45*5%)+(P45*15%)</f>
        <v>#DIV/0!</v>
      </c>
    </row>
    <row r="46" spans="1:17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>AVERAGE(D46:M46)</f>
        <v>#DIV/0!</v>
      </c>
      <c r="O46" s="32"/>
      <c r="P46" s="32"/>
      <c r="Q46" s="158" t="e">
        <f>(N46*80%)+(O46*5%)+(P46*15%)</f>
        <v>#DIV/0!</v>
      </c>
    </row>
    <row r="47" spans="1:17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>AVERAGE(D47:M47)</f>
        <v>#DIV/0!</v>
      </c>
      <c r="O47" s="32"/>
      <c r="P47" s="32"/>
      <c r="Q47" s="158" t="e">
        <f>(N47*80%)+(O47*5%)+(P47*15%)</f>
        <v>#DIV/0!</v>
      </c>
    </row>
    <row r="48" spans="1:17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>AVERAGE(D48:M48)</f>
        <v>#DIV/0!</v>
      </c>
      <c r="O48" s="32"/>
      <c r="P48" s="32"/>
      <c r="Q48" s="158" t="e">
        <f>(N48*80%)+(O48*5%)+(P48*15%)</f>
        <v>#DIV/0!</v>
      </c>
    </row>
    <row r="49" spans="1:17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>AVERAGE(D49:M49)</f>
        <v>#DIV/0!</v>
      </c>
      <c r="O49" s="159"/>
      <c r="P49" s="159"/>
      <c r="Q49" s="160" t="e">
        <f>(N49*80%)+(O49*5%)+(P49*15%)</f>
        <v>#DIV/0!</v>
      </c>
    </row>
  </sheetData>
  <sheetProtection/>
  <protectedRanges>
    <protectedRange password="CC3D" sqref="A5:M49" name="第一次段考_1"/>
  </protectedRanges>
  <mergeCells count="8">
    <mergeCell ref="Q3:Q4"/>
    <mergeCell ref="J1:N1"/>
    <mergeCell ref="A1:I1"/>
    <mergeCell ref="A2:I2"/>
    <mergeCell ref="A3:A4"/>
    <mergeCell ref="B3:B4"/>
    <mergeCell ref="C3:C4"/>
    <mergeCell ref="D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Q7" sqref="Q7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4.75390625" style="0" customWidth="1"/>
    <col min="15" max="15" width="6.625" style="0" customWidth="1"/>
    <col min="16" max="16" width="9.625" style="0" customWidth="1"/>
    <col min="17" max="17" width="11.375" style="0" customWidth="1"/>
  </cols>
  <sheetData>
    <row r="1" spans="1:17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5"/>
      <c r="J1" s="184" t="s">
        <v>1063</v>
      </c>
      <c r="K1" s="184"/>
      <c r="L1" s="184"/>
      <c r="M1" s="184"/>
      <c r="N1" s="185"/>
      <c r="O1" s="135" t="s">
        <v>1020</v>
      </c>
      <c r="P1" s="130"/>
      <c r="Q1" s="131"/>
    </row>
    <row r="2" spans="1:17" ht="28.5" customHeight="1" thickBot="1">
      <c r="A2" s="186" t="s">
        <v>21</v>
      </c>
      <c r="B2" s="187"/>
      <c r="C2" s="187"/>
      <c r="D2" s="187"/>
      <c r="E2" s="187"/>
      <c r="F2" s="187"/>
      <c r="G2" s="187"/>
      <c r="H2" s="187"/>
      <c r="I2" s="188"/>
      <c r="J2" s="1" t="s">
        <v>32</v>
      </c>
      <c r="K2" s="2"/>
      <c r="L2" s="61"/>
      <c r="M2" s="1"/>
      <c r="N2" s="119"/>
      <c r="O2" s="129" t="s">
        <v>1023</v>
      </c>
      <c r="P2" s="133"/>
      <c r="Q2" s="134"/>
    </row>
    <row r="3" spans="1:17" ht="31.5" customHeight="1">
      <c r="A3" s="193" t="s">
        <v>4</v>
      </c>
      <c r="B3" s="195" t="s">
        <v>0</v>
      </c>
      <c r="C3" s="197" t="s">
        <v>6</v>
      </c>
      <c r="D3" s="199" t="s">
        <v>1011</v>
      </c>
      <c r="E3" s="200"/>
      <c r="F3" s="200"/>
      <c r="G3" s="200"/>
      <c r="H3" s="200"/>
      <c r="I3" s="200"/>
      <c r="J3" s="200"/>
      <c r="K3" s="200"/>
      <c r="L3" s="200"/>
      <c r="M3" s="200"/>
      <c r="N3" s="206"/>
      <c r="O3" s="3" t="s">
        <v>101</v>
      </c>
      <c r="P3" s="3" t="s">
        <v>1013</v>
      </c>
      <c r="Q3" s="207" t="s">
        <v>30</v>
      </c>
    </row>
    <row r="4" spans="1:17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 t="s">
        <v>12</v>
      </c>
      <c r="O4" s="5">
        <v>0.05</v>
      </c>
      <c r="P4" s="5">
        <v>0.15</v>
      </c>
      <c r="Q4" s="209"/>
    </row>
    <row r="5" spans="1:17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>AVERAGE(D5:M5)</f>
        <v>#DIV/0!</v>
      </c>
      <c r="O5" s="12"/>
      <c r="P5" s="12"/>
      <c r="Q5" s="125" t="e">
        <f aca="true" t="shared" si="0" ref="Q5:Q10">(N5*80%)+(O5*5%)+(P5*15%)</f>
        <v>#DIV/0!</v>
      </c>
    </row>
    <row r="6" spans="1:17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>AVERAGE(D6:M6)</f>
        <v>#DIV/0!</v>
      </c>
      <c r="O6" s="32"/>
      <c r="P6" s="32"/>
      <c r="Q6" s="158" t="e">
        <f t="shared" si="0"/>
        <v>#DIV/0!</v>
      </c>
    </row>
    <row r="7" spans="1:17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>AVERAGE(D7:M7)</f>
        <v>#DIV/0!</v>
      </c>
      <c r="O7" s="32"/>
      <c r="P7" s="32"/>
      <c r="Q7" s="158" t="e">
        <f t="shared" si="0"/>
        <v>#DIV/0!</v>
      </c>
    </row>
    <row r="8" spans="1:17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>AVERAGE(D8:M8)</f>
        <v>#DIV/0!</v>
      </c>
      <c r="O8" s="32"/>
      <c r="P8" s="32"/>
      <c r="Q8" s="158" t="e">
        <f t="shared" si="0"/>
        <v>#DIV/0!</v>
      </c>
    </row>
    <row r="9" spans="1:17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>AVERAGE(D9:M9)</f>
        <v>#DIV/0!</v>
      </c>
      <c r="O9" s="159"/>
      <c r="P9" s="159"/>
      <c r="Q9" s="160" t="e">
        <f t="shared" si="0"/>
        <v>#DIV/0!</v>
      </c>
    </row>
    <row r="10" spans="1:17" ht="16.5">
      <c r="A10" s="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10"/>
      <c r="N10" s="51" t="e">
        <f aca="true" t="shared" si="1" ref="N10:N49">AVERAGE(D10:M10)</f>
        <v>#DIV/0!</v>
      </c>
      <c r="O10" s="12"/>
      <c r="P10" s="12"/>
      <c r="Q10" s="125" t="e">
        <f t="shared" si="0"/>
        <v>#DIV/0!</v>
      </c>
    </row>
    <row r="11" spans="1:17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8"/>
      <c r="M11" s="17"/>
      <c r="N11" s="11" t="e">
        <f t="shared" si="1"/>
        <v>#DIV/0!</v>
      </c>
      <c r="O11" s="32"/>
      <c r="P11" s="32"/>
      <c r="Q11" s="158" t="e">
        <f aca="true" t="shared" si="2" ref="Q11:Q49">(N11*80%)+(O11*5%)+(P11*15%)</f>
        <v>#DIV/0!</v>
      </c>
    </row>
    <row r="12" spans="1:17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1"/>
        <v>#DIV/0!</v>
      </c>
      <c r="O12" s="32"/>
      <c r="P12" s="32"/>
      <c r="Q12" s="158" t="e">
        <f t="shared" si="2"/>
        <v>#DIV/0!</v>
      </c>
    </row>
    <row r="13" spans="1:17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1"/>
        <v>#DIV/0!</v>
      </c>
      <c r="O13" s="32"/>
      <c r="P13" s="32"/>
      <c r="Q13" s="158" t="e">
        <f t="shared" si="2"/>
        <v>#DIV/0!</v>
      </c>
    </row>
    <row r="14" spans="1:17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1"/>
        <v>#DIV/0!</v>
      </c>
      <c r="O14" s="159"/>
      <c r="P14" s="159"/>
      <c r="Q14" s="160" t="e">
        <f t="shared" si="2"/>
        <v>#DIV/0!</v>
      </c>
    </row>
    <row r="15" spans="1:17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10"/>
      <c r="N15" s="51" t="e">
        <f t="shared" si="1"/>
        <v>#DIV/0!</v>
      </c>
      <c r="O15" s="12"/>
      <c r="P15" s="12"/>
      <c r="Q15" s="125" t="e">
        <f t="shared" si="2"/>
        <v>#DIV/0!</v>
      </c>
    </row>
    <row r="16" spans="1:17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7"/>
      <c r="N16" s="11" t="e">
        <f t="shared" si="1"/>
        <v>#DIV/0!</v>
      </c>
      <c r="O16" s="32"/>
      <c r="P16" s="32"/>
      <c r="Q16" s="158" t="e">
        <f t="shared" si="2"/>
        <v>#DIV/0!</v>
      </c>
    </row>
    <row r="17" spans="1:17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1"/>
        <v>#DIV/0!</v>
      </c>
      <c r="O17" s="32"/>
      <c r="P17" s="32"/>
      <c r="Q17" s="158" t="e">
        <f t="shared" si="2"/>
        <v>#DIV/0!</v>
      </c>
    </row>
    <row r="18" spans="1:17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1"/>
        <v>#DIV/0!</v>
      </c>
      <c r="O18" s="32"/>
      <c r="P18" s="32"/>
      <c r="Q18" s="158" t="e">
        <f t="shared" si="2"/>
        <v>#DIV/0!</v>
      </c>
    </row>
    <row r="19" spans="1:17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1"/>
        <v>#DIV/0!</v>
      </c>
      <c r="O19" s="159"/>
      <c r="P19" s="159"/>
      <c r="Q19" s="160" t="e">
        <f t="shared" si="2"/>
        <v>#DIV/0!</v>
      </c>
    </row>
    <row r="20" spans="1:17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10"/>
      <c r="N20" s="51" t="e">
        <f t="shared" si="1"/>
        <v>#DIV/0!</v>
      </c>
      <c r="O20" s="12"/>
      <c r="P20" s="12"/>
      <c r="Q20" s="125" t="e">
        <f t="shared" si="2"/>
        <v>#DIV/0!</v>
      </c>
    </row>
    <row r="21" spans="1:17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17"/>
      <c r="N21" s="11" t="e">
        <f t="shared" si="1"/>
        <v>#DIV/0!</v>
      </c>
      <c r="O21" s="32"/>
      <c r="P21" s="32"/>
      <c r="Q21" s="158" t="e">
        <f t="shared" si="2"/>
        <v>#DIV/0!</v>
      </c>
    </row>
    <row r="22" spans="1:17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1"/>
        <v>#DIV/0!</v>
      </c>
      <c r="O22" s="32"/>
      <c r="P22" s="32"/>
      <c r="Q22" s="158" t="e">
        <f t="shared" si="2"/>
        <v>#DIV/0!</v>
      </c>
    </row>
    <row r="23" spans="1:17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1"/>
        <v>#DIV/0!</v>
      </c>
      <c r="O23" s="32"/>
      <c r="P23" s="32"/>
      <c r="Q23" s="158" t="e">
        <f t="shared" si="2"/>
        <v>#DIV/0!</v>
      </c>
    </row>
    <row r="24" spans="1:17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1"/>
        <v>#DIV/0!</v>
      </c>
      <c r="O24" s="159"/>
      <c r="P24" s="159"/>
      <c r="Q24" s="160" t="e">
        <f t="shared" si="2"/>
        <v>#DIV/0!</v>
      </c>
    </row>
    <row r="25" spans="1:17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10"/>
      <c r="N25" s="51" t="e">
        <f t="shared" si="1"/>
        <v>#DIV/0!</v>
      </c>
      <c r="O25" s="12"/>
      <c r="P25" s="12"/>
      <c r="Q25" s="125" t="e">
        <f t="shared" si="2"/>
        <v>#DIV/0!</v>
      </c>
    </row>
    <row r="26" spans="1:17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7"/>
      <c r="N26" s="11" t="e">
        <f t="shared" si="1"/>
        <v>#DIV/0!</v>
      </c>
      <c r="O26" s="32"/>
      <c r="P26" s="32"/>
      <c r="Q26" s="158" t="e">
        <f t="shared" si="2"/>
        <v>#DIV/0!</v>
      </c>
    </row>
    <row r="27" spans="1:17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1"/>
        <v>#DIV/0!</v>
      </c>
      <c r="O27" s="32"/>
      <c r="P27" s="32"/>
      <c r="Q27" s="158" t="e">
        <f t="shared" si="2"/>
        <v>#DIV/0!</v>
      </c>
    </row>
    <row r="28" spans="1:17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1"/>
        <v>#DIV/0!</v>
      </c>
      <c r="O28" s="32"/>
      <c r="P28" s="32"/>
      <c r="Q28" s="158" t="e">
        <f t="shared" si="2"/>
        <v>#DIV/0!</v>
      </c>
    </row>
    <row r="29" spans="1:17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1"/>
        <v>#DIV/0!</v>
      </c>
      <c r="O29" s="159"/>
      <c r="P29" s="159"/>
      <c r="Q29" s="160" t="e">
        <f t="shared" si="2"/>
        <v>#DIV/0!</v>
      </c>
    </row>
    <row r="30" spans="1:17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10"/>
      <c r="N30" s="51" t="e">
        <f t="shared" si="1"/>
        <v>#DIV/0!</v>
      </c>
      <c r="O30" s="12"/>
      <c r="P30" s="12"/>
      <c r="Q30" s="125" t="e">
        <f t="shared" si="2"/>
        <v>#DIV/0!</v>
      </c>
    </row>
    <row r="31" spans="1:17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8"/>
      <c r="M31" s="17"/>
      <c r="N31" s="11" t="e">
        <f t="shared" si="1"/>
        <v>#DIV/0!</v>
      </c>
      <c r="O31" s="32"/>
      <c r="P31" s="32"/>
      <c r="Q31" s="158" t="e">
        <f t="shared" si="2"/>
        <v>#DIV/0!</v>
      </c>
    </row>
    <row r="32" spans="1:17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1"/>
        <v>#DIV/0!</v>
      </c>
      <c r="O32" s="32"/>
      <c r="P32" s="32"/>
      <c r="Q32" s="158" t="e">
        <f t="shared" si="2"/>
        <v>#DIV/0!</v>
      </c>
    </row>
    <row r="33" spans="1:17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1"/>
        <v>#DIV/0!</v>
      </c>
      <c r="O33" s="32"/>
      <c r="P33" s="32"/>
      <c r="Q33" s="158" t="e">
        <f t="shared" si="2"/>
        <v>#DIV/0!</v>
      </c>
    </row>
    <row r="34" spans="1:17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1"/>
        <v>#DIV/0!</v>
      </c>
      <c r="O34" s="159"/>
      <c r="P34" s="159"/>
      <c r="Q34" s="160" t="e">
        <f t="shared" si="2"/>
        <v>#DIV/0!</v>
      </c>
    </row>
    <row r="35" spans="1:17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10"/>
      <c r="N35" s="51" t="e">
        <f t="shared" si="1"/>
        <v>#DIV/0!</v>
      </c>
      <c r="O35" s="12"/>
      <c r="P35" s="12"/>
      <c r="Q35" s="125" t="e">
        <f t="shared" si="2"/>
        <v>#DIV/0!</v>
      </c>
    </row>
    <row r="36" spans="1:17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7"/>
      <c r="N36" s="11" t="e">
        <f t="shared" si="1"/>
        <v>#DIV/0!</v>
      </c>
      <c r="O36" s="32"/>
      <c r="P36" s="32"/>
      <c r="Q36" s="158" t="e">
        <f t="shared" si="2"/>
        <v>#DIV/0!</v>
      </c>
    </row>
    <row r="37" spans="1:17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1"/>
        <v>#DIV/0!</v>
      </c>
      <c r="O37" s="32"/>
      <c r="P37" s="32"/>
      <c r="Q37" s="158" t="e">
        <f t="shared" si="2"/>
        <v>#DIV/0!</v>
      </c>
    </row>
    <row r="38" spans="1:17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1"/>
        <v>#DIV/0!</v>
      </c>
      <c r="O38" s="32"/>
      <c r="P38" s="32"/>
      <c r="Q38" s="158" t="e">
        <f t="shared" si="2"/>
        <v>#DIV/0!</v>
      </c>
    </row>
    <row r="39" spans="1:17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1"/>
        <v>#DIV/0!</v>
      </c>
      <c r="O39" s="159"/>
      <c r="P39" s="159"/>
      <c r="Q39" s="160" t="e">
        <f t="shared" si="2"/>
        <v>#DIV/0!</v>
      </c>
    </row>
    <row r="40" spans="1:17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10"/>
      <c r="N40" s="51" t="e">
        <f t="shared" si="1"/>
        <v>#DIV/0!</v>
      </c>
      <c r="O40" s="12"/>
      <c r="P40" s="12"/>
      <c r="Q40" s="125" t="e">
        <f t="shared" si="2"/>
        <v>#DIV/0!</v>
      </c>
    </row>
    <row r="41" spans="1:17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8"/>
      <c r="M41" s="17"/>
      <c r="N41" s="11" t="e">
        <f t="shared" si="1"/>
        <v>#DIV/0!</v>
      </c>
      <c r="O41" s="32"/>
      <c r="P41" s="32"/>
      <c r="Q41" s="158" t="e">
        <f t="shared" si="2"/>
        <v>#DIV/0!</v>
      </c>
    </row>
    <row r="42" spans="1:17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1"/>
        <v>#DIV/0!</v>
      </c>
      <c r="O42" s="32"/>
      <c r="P42" s="32"/>
      <c r="Q42" s="158" t="e">
        <f t="shared" si="2"/>
        <v>#DIV/0!</v>
      </c>
    </row>
    <row r="43" spans="1:17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1"/>
        <v>#DIV/0!</v>
      </c>
      <c r="O43" s="32"/>
      <c r="P43" s="32"/>
      <c r="Q43" s="158" t="e">
        <f t="shared" si="2"/>
        <v>#DIV/0!</v>
      </c>
    </row>
    <row r="44" spans="1:17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1"/>
        <v>#DIV/0!</v>
      </c>
      <c r="O44" s="159"/>
      <c r="P44" s="159"/>
      <c r="Q44" s="160" t="e">
        <f t="shared" si="2"/>
        <v>#DIV/0!</v>
      </c>
    </row>
    <row r="45" spans="1:17" ht="16.5">
      <c r="A45" s="27"/>
      <c r="B45" s="28"/>
      <c r="C45" s="29"/>
      <c r="D45" s="9"/>
      <c r="E45" s="9"/>
      <c r="F45" s="9"/>
      <c r="G45" s="9"/>
      <c r="H45" s="9"/>
      <c r="I45" s="9"/>
      <c r="J45" s="9"/>
      <c r="K45" s="9"/>
      <c r="L45" s="9"/>
      <c r="M45" s="10"/>
      <c r="N45" s="51" t="e">
        <f t="shared" si="1"/>
        <v>#DIV/0!</v>
      </c>
      <c r="O45" s="12"/>
      <c r="P45" s="12"/>
      <c r="Q45" s="125" t="e">
        <f t="shared" si="2"/>
        <v>#DIV/0!</v>
      </c>
    </row>
    <row r="46" spans="1:17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7"/>
      <c r="N46" s="11" t="e">
        <f t="shared" si="1"/>
        <v>#DIV/0!</v>
      </c>
      <c r="O46" s="32"/>
      <c r="P46" s="32"/>
      <c r="Q46" s="158" t="e">
        <f t="shared" si="2"/>
        <v>#DIV/0!</v>
      </c>
    </row>
    <row r="47" spans="1:17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 t="shared" si="1"/>
        <v>#DIV/0!</v>
      </c>
      <c r="O47" s="32"/>
      <c r="P47" s="32"/>
      <c r="Q47" s="158" t="e">
        <f t="shared" si="2"/>
        <v>#DIV/0!</v>
      </c>
    </row>
    <row r="48" spans="1:17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 t="shared" si="1"/>
        <v>#DIV/0!</v>
      </c>
      <c r="O48" s="32"/>
      <c r="P48" s="32"/>
      <c r="Q48" s="158" t="e">
        <f t="shared" si="2"/>
        <v>#DIV/0!</v>
      </c>
    </row>
    <row r="49" spans="1:17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 t="shared" si="1"/>
        <v>#DIV/0!</v>
      </c>
      <c r="O49" s="159"/>
      <c r="P49" s="159"/>
      <c r="Q49" s="160" t="e">
        <f t="shared" si="2"/>
        <v>#DIV/0!</v>
      </c>
    </row>
  </sheetData>
  <sheetProtection/>
  <protectedRanges>
    <protectedRange password="CC3D" sqref="A5:C49" name="第一次段考_1"/>
    <protectedRange password="CC3D" sqref="D5:M49" name="第一次段考_1_1"/>
  </protectedRanges>
  <mergeCells count="8">
    <mergeCell ref="Q3:Q4"/>
    <mergeCell ref="A1:I1"/>
    <mergeCell ref="J1:N1"/>
    <mergeCell ref="A2:I2"/>
    <mergeCell ref="A3:A4"/>
    <mergeCell ref="B3:B4"/>
    <mergeCell ref="C3:C4"/>
    <mergeCell ref="D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V26" sqref="V26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8" width="8.00390625" style="0" customWidth="1"/>
    <col min="19" max="19" width="9.375" style="0" customWidth="1"/>
  </cols>
  <sheetData>
    <row r="1" spans="1:19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  <c r="O1" s="183" t="s">
        <v>48</v>
      </c>
      <c r="P1" s="185"/>
      <c r="Q1" s="135" t="s">
        <v>1020</v>
      </c>
      <c r="R1" s="130"/>
      <c r="S1" s="131"/>
    </row>
    <row r="2" spans="1:19" ht="28.5" customHeight="1" thickBot="1">
      <c r="A2" s="186" t="s">
        <v>41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1" t="s">
        <v>32</v>
      </c>
      <c r="P2" s="1"/>
      <c r="Q2" s="129" t="s">
        <v>1023</v>
      </c>
      <c r="R2" s="130"/>
      <c r="S2" s="120"/>
    </row>
    <row r="3" spans="1:19" ht="31.5" customHeight="1">
      <c r="A3" s="193" t="s">
        <v>42</v>
      </c>
      <c r="B3" s="195" t="s">
        <v>0</v>
      </c>
      <c r="C3" s="197" t="s">
        <v>24</v>
      </c>
      <c r="D3" s="199" t="s">
        <v>43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35" t="s">
        <v>29</v>
      </c>
      <c r="P3" s="36" t="s">
        <v>44</v>
      </c>
      <c r="Q3" s="36" t="s">
        <v>45</v>
      </c>
      <c r="R3" s="37" t="s">
        <v>46</v>
      </c>
      <c r="S3" s="215" t="s">
        <v>30</v>
      </c>
    </row>
    <row r="4" spans="1:19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38" t="s">
        <v>47</v>
      </c>
      <c r="O4" s="142">
        <v>0.2</v>
      </c>
      <c r="P4" s="5">
        <v>0.3</v>
      </c>
      <c r="Q4" s="5">
        <v>0.15</v>
      </c>
      <c r="R4" s="143">
        <v>0.05</v>
      </c>
      <c r="S4" s="216"/>
    </row>
    <row r="5" spans="1:19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>AVERAGE(D5:M5)</f>
        <v>#DIV/0!</v>
      </c>
      <c r="O5" s="12"/>
      <c r="P5" s="12"/>
      <c r="Q5" s="44"/>
      <c r="R5" s="44"/>
      <c r="S5" s="13" t="e">
        <f>(N5*30%)+(O5*20%)+(P5*30%)+(Q5*15%)+(R5*5%)</f>
        <v>#DIV/0!</v>
      </c>
    </row>
    <row r="6" spans="1:19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>AVERAGE(D6:M6)</f>
        <v>#DIV/0!</v>
      </c>
      <c r="O6" s="19"/>
      <c r="P6" s="19"/>
      <c r="Q6" s="42"/>
      <c r="R6" s="42"/>
      <c r="S6" s="126" t="e">
        <f>(N6*30%)+(O6*20%)+(P6*30%)+(Q6*15%)+(R6*5%)</f>
        <v>#DIV/0!</v>
      </c>
    </row>
    <row r="7" spans="1:19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>AVERAGE(D7:M7)</f>
        <v>#DIV/0!</v>
      </c>
      <c r="O7" s="19"/>
      <c r="P7" s="19"/>
      <c r="Q7" s="42"/>
      <c r="R7" s="42"/>
      <c r="S7" s="126" t="e">
        <f>(N7*30%)+(O7*20%)+(P7*30%)+(Q7*15%)+(R7*5%)</f>
        <v>#DIV/0!</v>
      </c>
    </row>
    <row r="8" spans="1:19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>AVERAGE(D8:M8)</f>
        <v>#DIV/0!</v>
      </c>
      <c r="O8" s="19"/>
      <c r="P8" s="19"/>
      <c r="Q8" s="42"/>
      <c r="R8" s="42"/>
      <c r="S8" s="126" t="e">
        <f>(N8*30%)+(O8*20%)+(P8*30%)+(Q8*15%)+(R8*5%)</f>
        <v>#DIV/0!</v>
      </c>
    </row>
    <row r="9" spans="1:19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>AVERAGE(D9:M9)</f>
        <v>#DIV/0!</v>
      </c>
      <c r="O9" s="24"/>
      <c r="P9" s="24"/>
      <c r="Q9" s="52"/>
      <c r="R9" s="52"/>
      <c r="S9" s="157" t="e">
        <f>(N9*30%)+(O9*20%)+(P9*30%)+(Q9*15%)+(R9*5%)</f>
        <v>#DIV/0!</v>
      </c>
    </row>
    <row r="10" spans="1:19" ht="16.5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149"/>
      <c r="N10" s="51" t="e">
        <f aca="true" t="shared" si="0" ref="N10:N49">AVERAGE(D10:M10)</f>
        <v>#DIV/0!</v>
      </c>
      <c r="O10" s="12"/>
      <c r="P10" s="12"/>
      <c r="Q10" s="44"/>
      <c r="R10" s="44"/>
      <c r="S10" s="13" t="e">
        <f>(N10*30%)+(O10*20%)+(P10*30%)+(Q10*15%)+(R10*5%)</f>
        <v>#DIV/0!</v>
      </c>
    </row>
    <row r="11" spans="1:19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9"/>
      <c r="P11" s="19"/>
      <c r="Q11" s="42"/>
      <c r="R11" s="42"/>
      <c r="S11" s="126" t="e">
        <f aca="true" t="shared" si="1" ref="S11:S49">(N11*30%)+(O11*20%)+(P11*30%)+(Q11*15%)+(R11*5%)</f>
        <v>#DIV/0!</v>
      </c>
    </row>
    <row r="12" spans="1:19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9"/>
      <c r="P12" s="19"/>
      <c r="Q12" s="42"/>
      <c r="R12" s="42"/>
      <c r="S12" s="126" t="e">
        <f t="shared" si="1"/>
        <v>#DIV/0!</v>
      </c>
    </row>
    <row r="13" spans="1:19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9"/>
      <c r="P13" s="19"/>
      <c r="Q13" s="42"/>
      <c r="R13" s="42"/>
      <c r="S13" s="126" t="e">
        <f t="shared" si="1"/>
        <v>#DIV/0!</v>
      </c>
    </row>
    <row r="14" spans="1:19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24"/>
      <c r="P14" s="24"/>
      <c r="Q14" s="52"/>
      <c r="R14" s="52"/>
      <c r="S14" s="157" t="e">
        <f t="shared" si="1"/>
        <v>#DIV/0!</v>
      </c>
    </row>
    <row r="15" spans="1:19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51" t="e">
        <f t="shared" si="0"/>
        <v>#DIV/0!</v>
      </c>
      <c r="O15" s="12"/>
      <c r="P15" s="12"/>
      <c r="Q15" s="44"/>
      <c r="R15" s="44"/>
      <c r="S15" s="13" t="e">
        <f t="shared" si="1"/>
        <v>#DIV/0!</v>
      </c>
    </row>
    <row r="16" spans="1:19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9"/>
      <c r="P16" s="19"/>
      <c r="Q16" s="42"/>
      <c r="R16" s="42"/>
      <c r="S16" s="126" t="e">
        <f t="shared" si="1"/>
        <v>#DIV/0!</v>
      </c>
    </row>
    <row r="17" spans="1:19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9"/>
      <c r="P17" s="19"/>
      <c r="Q17" s="42"/>
      <c r="R17" s="42"/>
      <c r="S17" s="126" t="e">
        <f t="shared" si="1"/>
        <v>#DIV/0!</v>
      </c>
    </row>
    <row r="18" spans="1:19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9"/>
      <c r="P18" s="19"/>
      <c r="Q18" s="42"/>
      <c r="R18" s="42"/>
      <c r="S18" s="126" t="e">
        <f t="shared" si="1"/>
        <v>#DIV/0!</v>
      </c>
    </row>
    <row r="19" spans="1:19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0"/>
        <v>#DIV/0!</v>
      </c>
      <c r="O19" s="24"/>
      <c r="P19" s="24"/>
      <c r="Q19" s="52"/>
      <c r="R19" s="52"/>
      <c r="S19" s="157" t="e">
        <f t="shared" si="1"/>
        <v>#DIV/0!</v>
      </c>
    </row>
    <row r="20" spans="1:19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12"/>
      <c r="P20" s="12"/>
      <c r="Q20" s="44"/>
      <c r="R20" s="44"/>
      <c r="S20" s="13" t="e">
        <f t="shared" si="1"/>
        <v>#DIV/0!</v>
      </c>
    </row>
    <row r="21" spans="1:19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9"/>
      <c r="P21" s="19"/>
      <c r="Q21" s="42"/>
      <c r="R21" s="42"/>
      <c r="S21" s="126" t="e">
        <f t="shared" si="1"/>
        <v>#DIV/0!</v>
      </c>
    </row>
    <row r="22" spans="1:19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9"/>
      <c r="P22" s="19"/>
      <c r="Q22" s="42"/>
      <c r="R22" s="42"/>
      <c r="S22" s="126" t="e">
        <f t="shared" si="1"/>
        <v>#DIV/0!</v>
      </c>
    </row>
    <row r="23" spans="1:19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9"/>
      <c r="P23" s="19"/>
      <c r="Q23" s="42"/>
      <c r="R23" s="42"/>
      <c r="S23" s="126" t="e">
        <f t="shared" si="1"/>
        <v>#DIV/0!</v>
      </c>
    </row>
    <row r="24" spans="1:19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24"/>
      <c r="P24" s="24"/>
      <c r="Q24" s="52"/>
      <c r="R24" s="52"/>
      <c r="S24" s="157" t="e">
        <f t="shared" si="1"/>
        <v>#DIV/0!</v>
      </c>
    </row>
    <row r="25" spans="1:19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51" t="e">
        <f t="shared" si="0"/>
        <v>#DIV/0!</v>
      </c>
      <c r="O25" s="12"/>
      <c r="P25" s="12"/>
      <c r="Q25" s="44"/>
      <c r="R25" s="44"/>
      <c r="S25" s="13" t="e">
        <f t="shared" si="1"/>
        <v>#DIV/0!</v>
      </c>
    </row>
    <row r="26" spans="1:19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9"/>
      <c r="P26" s="19"/>
      <c r="Q26" s="42"/>
      <c r="R26" s="42"/>
      <c r="S26" s="126" t="e">
        <f t="shared" si="1"/>
        <v>#DIV/0!</v>
      </c>
    </row>
    <row r="27" spans="1:19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9"/>
      <c r="P27" s="19"/>
      <c r="Q27" s="42"/>
      <c r="R27" s="42"/>
      <c r="S27" s="126" t="e">
        <f t="shared" si="1"/>
        <v>#DIV/0!</v>
      </c>
    </row>
    <row r="28" spans="1:19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9"/>
      <c r="P28" s="19"/>
      <c r="Q28" s="42"/>
      <c r="R28" s="42"/>
      <c r="S28" s="126" t="e">
        <f t="shared" si="1"/>
        <v>#DIV/0!</v>
      </c>
    </row>
    <row r="29" spans="1:19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0"/>
        <v>#DIV/0!</v>
      </c>
      <c r="O29" s="24"/>
      <c r="P29" s="24"/>
      <c r="Q29" s="52"/>
      <c r="R29" s="52"/>
      <c r="S29" s="157" t="e">
        <f t="shared" si="1"/>
        <v>#DIV/0!</v>
      </c>
    </row>
    <row r="30" spans="1:19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12"/>
      <c r="P30" s="12"/>
      <c r="Q30" s="44"/>
      <c r="R30" s="44"/>
      <c r="S30" s="13" t="e">
        <f t="shared" si="1"/>
        <v>#DIV/0!</v>
      </c>
    </row>
    <row r="31" spans="1:19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9"/>
      <c r="P31" s="19"/>
      <c r="Q31" s="42"/>
      <c r="R31" s="42"/>
      <c r="S31" s="126" t="e">
        <f t="shared" si="1"/>
        <v>#DIV/0!</v>
      </c>
    </row>
    <row r="32" spans="1:19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9"/>
      <c r="P32" s="19"/>
      <c r="Q32" s="42"/>
      <c r="R32" s="42"/>
      <c r="S32" s="126" t="e">
        <f t="shared" si="1"/>
        <v>#DIV/0!</v>
      </c>
    </row>
    <row r="33" spans="1:19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9"/>
      <c r="P33" s="19"/>
      <c r="Q33" s="42"/>
      <c r="R33" s="42"/>
      <c r="S33" s="126" t="e">
        <f t="shared" si="1"/>
        <v>#DIV/0!</v>
      </c>
    </row>
    <row r="34" spans="1:19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24"/>
      <c r="P34" s="24"/>
      <c r="Q34" s="52"/>
      <c r="R34" s="52"/>
      <c r="S34" s="157" t="e">
        <f t="shared" si="1"/>
        <v>#DIV/0!</v>
      </c>
    </row>
    <row r="35" spans="1:19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51" t="e">
        <f t="shared" si="0"/>
        <v>#DIV/0!</v>
      </c>
      <c r="O35" s="12"/>
      <c r="P35" s="12"/>
      <c r="Q35" s="44"/>
      <c r="R35" s="44"/>
      <c r="S35" s="13" t="e">
        <f t="shared" si="1"/>
        <v>#DIV/0!</v>
      </c>
    </row>
    <row r="36" spans="1:19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9"/>
      <c r="P36" s="19"/>
      <c r="Q36" s="42"/>
      <c r="R36" s="42"/>
      <c r="S36" s="126" t="e">
        <f t="shared" si="1"/>
        <v>#DIV/0!</v>
      </c>
    </row>
    <row r="37" spans="1:19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9"/>
      <c r="P37" s="19"/>
      <c r="Q37" s="42"/>
      <c r="R37" s="42"/>
      <c r="S37" s="126" t="e">
        <f t="shared" si="1"/>
        <v>#DIV/0!</v>
      </c>
    </row>
    <row r="38" spans="1:19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9"/>
      <c r="P38" s="19"/>
      <c r="Q38" s="42"/>
      <c r="R38" s="42"/>
      <c r="S38" s="126" t="e">
        <f t="shared" si="1"/>
        <v>#DIV/0!</v>
      </c>
    </row>
    <row r="39" spans="1:19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0"/>
        <v>#DIV/0!</v>
      </c>
      <c r="O39" s="24"/>
      <c r="P39" s="24"/>
      <c r="Q39" s="52"/>
      <c r="R39" s="52"/>
      <c r="S39" s="157" t="e">
        <f t="shared" si="1"/>
        <v>#DIV/0!</v>
      </c>
    </row>
    <row r="40" spans="1:19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12"/>
      <c r="P40" s="12"/>
      <c r="Q40" s="44"/>
      <c r="R40" s="44"/>
      <c r="S40" s="13" t="e">
        <f t="shared" si="1"/>
        <v>#DIV/0!</v>
      </c>
    </row>
    <row r="41" spans="1:19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9"/>
      <c r="P41" s="19"/>
      <c r="Q41" s="42"/>
      <c r="R41" s="42"/>
      <c r="S41" s="126" t="e">
        <f t="shared" si="1"/>
        <v>#DIV/0!</v>
      </c>
    </row>
    <row r="42" spans="1:19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9"/>
      <c r="P42" s="19"/>
      <c r="Q42" s="42"/>
      <c r="R42" s="42"/>
      <c r="S42" s="126" t="e">
        <f t="shared" si="1"/>
        <v>#DIV/0!</v>
      </c>
    </row>
    <row r="43" spans="1:19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9"/>
      <c r="P43" s="19"/>
      <c r="Q43" s="42"/>
      <c r="R43" s="42"/>
      <c r="S43" s="126" t="e">
        <f t="shared" si="1"/>
        <v>#DIV/0!</v>
      </c>
    </row>
    <row r="44" spans="1:19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0"/>
        <v>#DIV/0!</v>
      </c>
      <c r="O44" s="24"/>
      <c r="P44" s="24"/>
      <c r="Q44" s="52"/>
      <c r="R44" s="52"/>
      <c r="S44" s="157" t="e">
        <f t="shared" si="1"/>
        <v>#DIV/0!</v>
      </c>
    </row>
    <row r="45" spans="1:19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 t="e">
        <f t="shared" si="0"/>
        <v>#DIV/0!</v>
      </c>
      <c r="O45" s="12"/>
      <c r="P45" s="12"/>
      <c r="Q45" s="44"/>
      <c r="R45" s="44"/>
      <c r="S45" s="13" t="e">
        <f t="shared" si="1"/>
        <v>#DIV/0!</v>
      </c>
    </row>
    <row r="46" spans="1:19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 t="shared" si="0"/>
        <v>#DIV/0!</v>
      </c>
      <c r="O46" s="19"/>
      <c r="P46" s="19"/>
      <c r="Q46" s="42"/>
      <c r="R46" s="42"/>
      <c r="S46" s="126" t="e">
        <f t="shared" si="1"/>
        <v>#DIV/0!</v>
      </c>
    </row>
    <row r="47" spans="1:19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 t="shared" si="0"/>
        <v>#DIV/0!</v>
      </c>
      <c r="O47" s="19"/>
      <c r="P47" s="19"/>
      <c r="Q47" s="42"/>
      <c r="R47" s="42"/>
      <c r="S47" s="126" t="e">
        <f t="shared" si="1"/>
        <v>#DIV/0!</v>
      </c>
    </row>
    <row r="48" spans="1:19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 t="shared" si="0"/>
        <v>#DIV/0!</v>
      </c>
      <c r="O48" s="19"/>
      <c r="P48" s="19"/>
      <c r="Q48" s="42"/>
      <c r="R48" s="42"/>
      <c r="S48" s="126" t="e">
        <f t="shared" si="1"/>
        <v>#DIV/0!</v>
      </c>
    </row>
    <row r="49" spans="1:19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 t="shared" si="0"/>
        <v>#DIV/0!</v>
      </c>
      <c r="O49" s="24"/>
      <c r="P49" s="24"/>
      <c r="Q49" s="52"/>
      <c r="R49" s="52"/>
      <c r="S49" s="157" t="e">
        <f t="shared" si="1"/>
        <v>#DIV/0!</v>
      </c>
    </row>
  </sheetData>
  <sheetProtection/>
  <protectedRanges>
    <protectedRange password="CC3D" sqref="A5:M49" name="第一次段考_1"/>
  </protectedRanges>
  <mergeCells count="8">
    <mergeCell ref="S3:S4"/>
    <mergeCell ref="O1:P1"/>
    <mergeCell ref="A2:N2"/>
    <mergeCell ref="A1:N1"/>
    <mergeCell ref="A3:A4"/>
    <mergeCell ref="B3:B4"/>
    <mergeCell ref="C3:C4"/>
    <mergeCell ref="D3:N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S9" sqref="S9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8" width="8.00390625" style="0" customWidth="1"/>
    <col min="19" max="19" width="9.375" style="0" customWidth="1"/>
  </cols>
  <sheetData>
    <row r="1" spans="1:19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  <c r="O1" s="183" t="s">
        <v>1026</v>
      </c>
      <c r="P1" s="185"/>
      <c r="Q1" s="135" t="s">
        <v>1020</v>
      </c>
      <c r="R1" s="130"/>
      <c r="S1" s="131"/>
    </row>
    <row r="2" spans="1:19" ht="28.5" customHeight="1" thickBot="1">
      <c r="A2" s="186" t="s">
        <v>21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1" t="s">
        <v>32</v>
      </c>
      <c r="P2" s="1"/>
      <c r="Q2" s="129" t="s">
        <v>1023</v>
      </c>
      <c r="R2" s="130"/>
      <c r="S2" s="120"/>
    </row>
    <row r="3" spans="1:19" ht="31.5" customHeight="1">
      <c r="A3" s="193" t="s">
        <v>59</v>
      </c>
      <c r="B3" s="195" t="s">
        <v>60</v>
      </c>
      <c r="C3" s="197" t="s">
        <v>61</v>
      </c>
      <c r="D3" s="199" t="s">
        <v>62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35" t="s">
        <v>63</v>
      </c>
      <c r="P3" s="36" t="s">
        <v>64</v>
      </c>
      <c r="Q3" s="36" t="s">
        <v>65</v>
      </c>
      <c r="R3" s="37" t="s">
        <v>66</v>
      </c>
      <c r="S3" s="215" t="s">
        <v>67</v>
      </c>
    </row>
    <row r="4" spans="1:19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38" t="s">
        <v>68</v>
      </c>
      <c r="O4" s="142">
        <v>0.2</v>
      </c>
      <c r="P4" s="5">
        <v>0.15</v>
      </c>
      <c r="Q4" s="5">
        <v>0.1</v>
      </c>
      <c r="R4" s="143">
        <v>0.05</v>
      </c>
      <c r="S4" s="216"/>
    </row>
    <row r="5" spans="1:19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>AVERAGE(D5:M5)</f>
        <v>#DIV/0!</v>
      </c>
      <c r="O5" s="12"/>
      <c r="P5" s="12"/>
      <c r="Q5" s="44"/>
      <c r="R5" s="44"/>
      <c r="S5" s="13" t="e">
        <f>(N5*50%)+(O5*20%)+(P5*15%)+(Q5*10%)+(R5*5%)</f>
        <v>#DIV/0!</v>
      </c>
    </row>
    <row r="6" spans="1:19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>AVERAGE(D6:M6)</f>
        <v>#DIV/0!</v>
      </c>
      <c r="O6" s="19"/>
      <c r="P6" s="19"/>
      <c r="Q6" s="42"/>
      <c r="R6" s="42"/>
      <c r="S6" s="126" t="e">
        <f>(N6*50%)+(O6*20%)+(P6*15%)+(Q6*10%)+(R6*5%)</f>
        <v>#DIV/0!</v>
      </c>
    </row>
    <row r="7" spans="1:19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>AVERAGE(D7:M7)</f>
        <v>#DIV/0!</v>
      </c>
      <c r="O7" s="19"/>
      <c r="P7" s="19"/>
      <c r="Q7" s="42"/>
      <c r="R7" s="42"/>
      <c r="S7" s="126" t="e">
        <f>(N7*50%)+(O7*20%)+(P7*15%)+(Q7*10%)+(R7*5%)</f>
        <v>#DIV/0!</v>
      </c>
    </row>
    <row r="8" spans="1:19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>AVERAGE(D8:M8)</f>
        <v>#DIV/0!</v>
      </c>
      <c r="O8" s="19"/>
      <c r="P8" s="19"/>
      <c r="Q8" s="42"/>
      <c r="R8" s="42"/>
      <c r="S8" s="126" t="e">
        <f>(N8*50%)+(O8*20%)+(P8*15%)+(Q8*10%)+(R8*5%)</f>
        <v>#DIV/0!</v>
      </c>
    </row>
    <row r="9" spans="1:19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>AVERAGE(D9:M9)</f>
        <v>#DIV/0!</v>
      </c>
      <c r="O9" s="24"/>
      <c r="P9" s="24"/>
      <c r="Q9" s="52"/>
      <c r="R9" s="52"/>
      <c r="S9" s="157" t="e">
        <f>(N9*50%)+(O9*20%)+(P9*15%)+(Q9*10%)+(R9*5%)</f>
        <v>#DIV/0!</v>
      </c>
    </row>
    <row r="10" spans="1:19" ht="16.5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149"/>
      <c r="N10" s="51" t="e">
        <f aca="true" t="shared" si="0" ref="N10:N49">AVERAGE(D10:M10)</f>
        <v>#DIV/0!</v>
      </c>
      <c r="O10" s="12"/>
      <c r="P10" s="12"/>
      <c r="Q10" s="44"/>
      <c r="R10" s="44"/>
      <c r="S10" s="13" t="e">
        <f>(N10*50%)+(O10*20%)+(P10*15%)+(Q10*10%)+(R10*5%)</f>
        <v>#DIV/0!</v>
      </c>
    </row>
    <row r="11" spans="1:19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9"/>
      <c r="P11" s="19"/>
      <c r="Q11" s="42"/>
      <c r="R11" s="42"/>
      <c r="S11" s="126" t="e">
        <f aca="true" t="shared" si="1" ref="S11:S49">(N11*50%)+(O11*20%)+(P11*15%)+(Q11*10%)+(R11*5%)</f>
        <v>#DIV/0!</v>
      </c>
    </row>
    <row r="12" spans="1:19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9"/>
      <c r="P12" s="19"/>
      <c r="Q12" s="42"/>
      <c r="R12" s="42"/>
      <c r="S12" s="126" t="e">
        <f t="shared" si="1"/>
        <v>#DIV/0!</v>
      </c>
    </row>
    <row r="13" spans="1:19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9"/>
      <c r="P13" s="19"/>
      <c r="Q13" s="42"/>
      <c r="R13" s="42"/>
      <c r="S13" s="126" t="e">
        <f t="shared" si="1"/>
        <v>#DIV/0!</v>
      </c>
    </row>
    <row r="14" spans="1:19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24"/>
      <c r="P14" s="24"/>
      <c r="Q14" s="52"/>
      <c r="R14" s="52"/>
      <c r="S14" s="157" t="e">
        <f t="shared" si="1"/>
        <v>#DIV/0!</v>
      </c>
    </row>
    <row r="15" spans="1:19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51" t="e">
        <f t="shared" si="0"/>
        <v>#DIV/0!</v>
      </c>
      <c r="O15" s="12"/>
      <c r="P15" s="12"/>
      <c r="Q15" s="44"/>
      <c r="R15" s="44"/>
      <c r="S15" s="13" t="e">
        <f t="shared" si="1"/>
        <v>#DIV/0!</v>
      </c>
    </row>
    <row r="16" spans="1:19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9"/>
      <c r="P16" s="19"/>
      <c r="Q16" s="42"/>
      <c r="R16" s="42"/>
      <c r="S16" s="126" t="e">
        <f t="shared" si="1"/>
        <v>#DIV/0!</v>
      </c>
    </row>
    <row r="17" spans="1:19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9"/>
      <c r="P17" s="19"/>
      <c r="Q17" s="42"/>
      <c r="R17" s="42"/>
      <c r="S17" s="126" t="e">
        <f t="shared" si="1"/>
        <v>#DIV/0!</v>
      </c>
    </row>
    <row r="18" spans="1:19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9"/>
      <c r="P18" s="19"/>
      <c r="Q18" s="42"/>
      <c r="R18" s="42"/>
      <c r="S18" s="126" t="e">
        <f t="shared" si="1"/>
        <v>#DIV/0!</v>
      </c>
    </row>
    <row r="19" spans="1:19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0"/>
        <v>#DIV/0!</v>
      </c>
      <c r="O19" s="24"/>
      <c r="P19" s="24"/>
      <c r="Q19" s="52"/>
      <c r="R19" s="52"/>
      <c r="S19" s="157" t="e">
        <f t="shared" si="1"/>
        <v>#DIV/0!</v>
      </c>
    </row>
    <row r="20" spans="1:19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12"/>
      <c r="P20" s="12"/>
      <c r="Q20" s="44"/>
      <c r="R20" s="44"/>
      <c r="S20" s="13" t="e">
        <f t="shared" si="1"/>
        <v>#DIV/0!</v>
      </c>
    </row>
    <row r="21" spans="1:19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9"/>
      <c r="P21" s="19"/>
      <c r="Q21" s="42"/>
      <c r="R21" s="42"/>
      <c r="S21" s="126" t="e">
        <f t="shared" si="1"/>
        <v>#DIV/0!</v>
      </c>
    </row>
    <row r="22" spans="1:19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9"/>
      <c r="P22" s="19"/>
      <c r="Q22" s="42"/>
      <c r="R22" s="42"/>
      <c r="S22" s="126" t="e">
        <f t="shared" si="1"/>
        <v>#DIV/0!</v>
      </c>
    </row>
    <row r="23" spans="1:19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9"/>
      <c r="P23" s="19"/>
      <c r="Q23" s="42"/>
      <c r="R23" s="42"/>
      <c r="S23" s="126" t="e">
        <f t="shared" si="1"/>
        <v>#DIV/0!</v>
      </c>
    </row>
    <row r="24" spans="1:19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24"/>
      <c r="P24" s="24"/>
      <c r="Q24" s="52"/>
      <c r="R24" s="52"/>
      <c r="S24" s="157" t="e">
        <f t="shared" si="1"/>
        <v>#DIV/0!</v>
      </c>
    </row>
    <row r="25" spans="1:19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51" t="e">
        <f t="shared" si="0"/>
        <v>#DIV/0!</v>
      </c>
      <c r="O25" s="12"/>
      <c r="P25" s="12"/>
      <c r="Q25" s="44"/>
      <c r="R25" s="44"/>
      <c r="S25" s="13" t="e">
        <f t="shared" si="1"/>
        <v>#DIV/0!</v>
      </c>
    </row>
    <row r="26" spans="1:19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9"/>
      <c r="P26" s="19"/>
      <c r="Q26" s="42"/>
      <c r="R26" s="42"/>
      <c r="S26" s="126" t="e">
        <f t="shared" si="1"/>
        <v>#DIV/0!</v>
      </c>
    </row>
    <row r="27" spans="1:19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9"/>
      <c r="P27" s="19"/>
      <c r="Q27" s="42"/>
      <c r="R27" s="42"/>
      <c r="S27" s="126" t="e">
        <f t="shared" si="1"/>
        <v>#DIV/0!</v>
      </c>
    </row>
    <row r="28" spans="1:19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9"/>
      <c r="P28" s="19"/>
      <c r="Q28" s="42"/>
      <c r="R28" s="42"/>
      <c r="S28" s="126" t="e">
        <f t="shared" si="1"/>
        <v>#DIV/0!</v>
      </c>
    </row>
    <row r="29" spans="1:19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0"/>
        <v>#DIV/0!</v>
      </c>
      <c r="O29" s="24"/>
      <c r="P29" s="24"/>
      <c r="Q29" s="52"/>
      <c r="R29" s="52"/>
      <c r="S29" s="157" t="e">
        <f t="shared" si="1"/>
        <v>#DIV/0!</v>
      </c>
    </row>
    <row r="30" spans="1:19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12"/>
      <c r="P30" s="12"/>
      <c r="Q30" s="44"/>
      <c r="R30" s="44"/>
      <c r="S30" s="13" t="e">
        <f t="shared" si="1"/>
        <v>#DIV/0!</v>
      </c>
    </row>
    <row r="31" spans="1:19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9"/>
      <c r="P31" s="19"/>
      <c r="Q31" s="42"/>
      <c r="R31" s="42"/>
      <c r="S31" s="126" t="e">
        <f t="shared" si="1"/>
        <v>#DIV/0!</v>
      </c>
    </row>
    <row r="32" spans="1:19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9"/>
      <c r="P32" s="19"/>
      <c r="Q32" s="42"/>
      <c r="R32" s="42"/>
      <c r="S32" s="126" t="e">
        <f t="shared" si="1"/>
        <v>#DIV/0!</v>
      </c>
    </row>
    <row r="33" spans="1:19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9"/>
      <c r="P33" s="19"/>
      <c r="Q33" s="42"/>
      <c r="R33" s="42"/>
      <c r="S33" s="126" t="e">
        <f t="shared" si="1"/>
        <v>#DIV/0!</v>
      </c>
    </row>
    <row r="34" spans="1:19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24"/>
      <c r="P34" s="24"/>
      <c r="Q34" s="52"/>
      <c r="R34" s="52"/>
      <c r="S34" s="157" t="e">
        <f t="shared" si="1"/>
        <v>#DIV/0!</v>
      </c>
    </row>
    <row r="35" spans="1:19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51" t="e">
        <f t="shared" si="0"/>
        <v>#DIV/0!</v>
      </c>
      <c r="O35" s="12"/>
      <c r="P35" s="12"/>
      <c r="Q35" s="44"/>
      <c r="R35" s="44"/>
      <c r="S35" s="13" t="e">
        <f t="shared" si="1"/>
        <v>#DIV/0!</v>
      </c>
    </row>
    <row r="36" spans="1:19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9"/>
      <c r="P36" s="19"/>
      <c r="Q36" s="42"/>
      <c r="R36" s="42"/>
      <c r="S36" s="126" t="e">
        <f t="shared" si="1"/>
        <v>#DIV/0!</v>
      </c>
    </row>
    <row r="37" spans="1:19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9"/>
      <c r="P37" s="19"/>
      <c r="Q37" s="42"/>
      <c r="R37" s="42"/>
      <c r="S37" s="126" t="e">
        <f t="shared" si="1"/>
        <v>#DIV/0!</v>
      </c>
    </row>
    <row r="38" spans="1:19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9"/>
      <c r="P38" s="19"/>
      <c r="Q38" s="42"/>
      <c r="R38" s="42"/>
      <c r="S38" s="126" t="e">
        <f t="shared" si="1"/>
        <v>#DIV/0!</v>
      </c>
    </row>
    <row r="39" spans="1:19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0"/>
        <v>#DIV/0!</v>
      </c>
      <c r="O39" s="24"/>
      <c r="P39" s="24"/>
      <c r="Q39" s="52"/>
      <c r="R39" s="52"/>
      <c r="S39" s="157" t="e">
        <f t="shared" si="1"/>
        <v>#DIV/0!</v>
      </c>
    </row>
    <row r="40" spans="1:19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12"/>
      <c r="P40" s="12"/>
      <c r="Q40" s="44"/>
      <c r="R40" s="44"/>
      <c r="S40" s="13" t="e">
        <f t="shared" si="1"/>
        <v>#DIV/0!</v>
      </c>
    </row>
    <row r="41" spans="1:19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9"/>
      <c r="P41" s="19"/>
      <c r="Q41" s="42"/>
      <c r="R41" s="42"/>
      <c r="S41" s="126" t="e">
        <f t="shared" si="1"/>
        <v>#DIV/0!</v>
      </c>
    </row>
    <row r="42" spans="1:19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9"/>
      <c r="P42" s="19"/>
      <c r="Q42" s="42"/>
      <c r="R42" s="42"/>
      <c r="S42" s="126" t="e">
        <f t="shared" si="1"/>
        <v>#DIV/0!</v>
      </c>
    </row>
    <row r="43" spans="1:19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9"/>
      <c r="P43" s="19"/>
      <c r="Q43" s="42"/>
      <c r="R43" s="42"/>
      <c r="S43" s="126" t="e">
        <f t="shared" si="1"/>
        <v>#DIV/0!</v>
      </c>
    </row>
    <row r="44" spans="1:19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0"/>
        <v>#DIV/0!</v>
      </c>
      <c r="O44" s="24"/>
      <c r="P44" s="24"/>
      <c r="Q44" s="52"/>
      <c r="R44" s="52"/>
      <c r="S44" s="157" t="e">
        <f t="shared" si="1"/>
        <v>#DIV/0!</v>
      </c>
    </row>
    <row r="45" spans="1:19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 t="e">
        <f t="shared" si="0"/>
        <v>#DIV/0!</v>
      </c>
      <c r="O45" s="12"/>
      <c r="P45" s="12"/>
      <c r="Q45" s="44"/>
      <c r="R45" s="44"/>
      <c r="S45" s="13" t="e">
        <f t="shared" si="1"/>
        <v>#DIV/0!</v>
      </c>
    </row>
    <row r="46" spans="1:19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 t="shared" si="0"/>
        <v>#DIV/0!</v>
      </c>
      <c r="O46" s="19"/>
      <c r="P46" s="19"/>
      <c r="Q46" s="42"/>
      <c r="R46" s="42"/>
      <c r="S46" s="126" t="e">
        <f t="shared" si="1"/>
        <v>#DIV/0!</v>
      </c>
    </row>
    <row r="47" spans="1:19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 t="shared" si="0"/>
        <v>#DIV/0!</v>
      </c>
      <c r="O47" s="19"/>
      <c r="P47" s="19"/>
      <c r="Q47" s="42"/>
      <c r="R47" s="42"/>
      <c r="S47" s="126" t="e">
        <f t="shared" si="1"/>
        <v>#DIV/0!</v>
      </c>
    </row>
    <row r="48" spans="1:19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 t="shared" si="0"/>
        <v>#DIV/0!</v>
      </c>
      <c r="O48" s="19"/>
      <c r="P48" s="19"/>
      <c r="Q48" s="42"/>
      <c r="R48" s="42"/>
      <c r="S48" s="126" t="e">
        <f t="shared" si="1"/>
        <v>#DIV/0!</v>
      </c>
    </row>
    <row r="49" spans="1:19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 t="shared" si="0"/>
        <v>#DIV/0!</v>
      </c>
      <c r="O49" s="24"/>
      <c r="P49" s="24"/>
      <c r="Q49" s="52"/>
      <c r="R49" s="52"/>
      <c r="S49" s="157" t="e">
        <f t="shared" si="1"/>
        <v>#DIV/0!</v>
      </c>
    </row>
  </sheetData>
  <sheetProtection/>
  <protectedRanges>
    <protectedRange password="CC3D" sqref="A5:M49" name="第一次段考_1"/>
  </protectedRanges>
  <mergeCells count="8">
    <mergeCell ref="S3:S4"/>
    <mergeCell ref="O1:P1"/>
    <mergeCell ref="A2:N2"/>
    <mergeCell ref="A1:N1"/>
    <mergeCell ref="A3:A4"/>
    <mergeCell ref="B3:B4"/>
    <mergeCell ref="C3:C4"/>
    <mergeCell ref="D3:N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P11" sqref="P11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7" width="8.00390625" style="0" customWidth="1"/>
    <col min="18" max="18" width="9.375" style="0" customWidth="1"/>
  </cols>
  <sheetData>
    <row r="1" spans="1:18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  <c r="M1" s="183" t="s">
        <v>1027</v>
      </c>
      <c r="N1" s="184"/>
      <c r="O1" s="185"/>
      <c r="P1" s="135" t="s">
        <v>1020</v>
      </c>
      <c r="Q1" s="130"/>
      <c r="R1" s="131"/>
    </row>
    <row r="2" spans="1:18" ht="28.5" customHeight="1" thickBot="1">
      <c r="A2" s="186" t="s">
        <v>69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  <c r="M2" s="61" t="s">
        <v>32</v>
      </c>
      <c r="N2" s="1"/>
      <c r="O2" s="1"/>
      <c r="P2" s="129" t="s">
        <v>1023</v>
      </c>
      <c r="Q2" s="130"/>
      <c r="R2" s="120"/>
    </row>
    <row r="3" spans="1:18" ht="31.5" customHeight="1">
      <c r="A3" s="193" t="s">
        <v>70</v>
      </c>
      <c r="B3" s="195" t="s">
        <v>71</v>
      </c>
      <c r="C3" s="197" t="s">
        <v>72</v>
      </c>
      <c r="D3" s="199" t="s">
        <v>73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35" t="s">
        <v>74</v>
      </c>
      <c r="P3" s="36" t="s">
        <v>75</v>
      </c>
      <c r="Q3" s="37" t="s">
        <v>76</v>
      </c>
      <c r="R3" s="215" t="s">
        <v>77</v>
      </c>
    </row>
    <row r="4" spans="1:18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38" t="s">
        <v>78</v>
      </c>
      <c r="O4" s="142">
        <v>0.2</v>
      </c>
      <c r="P4" s="5">
        <v>0.15</v>
      </c>
      <c r="Q4" s="143">
        <v>0.05</v>
      </c>
      <c r="R4" s="216"/>
    </row>
    <row r="5" spans="1:18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>AVERAGE(D5:M5)</f>
        <v>#DIV/0!</v>
      </c>
      <c r="O5" s="12"/>
      <c r="P5" s="44"/>
      <c r="Q5" s="44"/>
      <c r="R5" s="13" t="e">
        <f>(N5*60%)+(O5*20%)+(P5*15%)+(Q5*5%)</f>
        <v>#DIV/0!</v>
      </c>
    </row>
    <row r="6" spans="1:18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>AVERAGE(D6:M6)</f>
        <v>#DIV/0!</v>
      </c>
      <c r="O6" s="19"/>
      <c r="P6" s="42"/>
      <c r="Q6" s="42"/>
      <c r="R6" s="126" t="e">
        <f>(N6*60%)+(O6*20%)+(P6*15%)+(Q6*5%)</f>
        <v>#DIV/0!</v>
      </c>
    </row>
    <row r="7" spans="1:18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>AVERAGE(D7:M7)</f>
        <v>#DIV/0!</v>
      </c>
      <c r="O7" s="19"/>
      <c r="P7" s="42"/>
      <c r="Q7" s="42"/>
      <c r="R7" s="126" t="e">
        <f>(N7*60%)+(O7*20%)+(P7*15%)+(Q7*5%)</f>
        <v>#DIV/0!</v>
      </c>
    </row>
    <row r="8" spans="1:18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>AVERAGE(D8:M8)</f>
        <v>#DIV/0!</v>
      </c>
      <c r="O8" s="19"/>
      <c r="P8" s="42"/>
      <c r="Q8" s="42"/>
      <c r="R8" s="126" t="e">
        <f>(N8*60%)+(O8*20%)+(P8*15%)+(Q8*5%)</f>
        <v>#DIV/0!</v>
      </c>
    </row>
    <row r="9" spans="1:18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>AVERAGE(D9:M9)</f>
        <v>#DIV/0!</v>
      </c>
      <c r="O9" s="24"/>
      <c r="P9" s="52"/>
      <c r="Q9" s="52"/>
      <c r="R9" s="157" t="e">
        <f>(N9*60%)+(O9*20%)+(P9*15%)+(Q9*5%)</f>
        <v>#DIV/0!</v>
      </c>
    </row>
    <row r="10" spans="1:18" ht="16.5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149"/>
      <c r="N10" s="51" t="e">
        <f aca="true" t="shared" si="0" ref="N10:N49">AVERAGE(D10:M10)</f>
        <v>#DIV/0!</v>
      </c>
      <c r="O10" s="12"/>
      <c r="P10" s="44"/>
      <c r="Q10" s="44"/>
      <c r="R10" s="13" t="e">
        <f>(N10*60%)+(O10*20%)+(P10*15%)+(Q10*5%)</f>
        <v>#DIV/0!</v>
      </c>
    </row>
    <row r="11" spans="1:18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9"/>
      <c r="P11" s="42"/>
      <c r="Q11" s="42"/>
      <c r="R11" s="126" t="e">
        <f aca="true" t="shared" si="1" ref="R11:R49">(N11*60%)+(O11*20%)+(P11*15%)+(Q11*5%)</f>
        <v>#DIV/0!</v>
      </c>
    </row>
    <row r="12" spans="1:18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9"/>
      <c r="P12" s="42"/>
      <c r="Q12" s="42"/>
      <c r="R12" s="126" t="e">
        <f t="shared" si="1"/>
        <v>#DIV/0!</v>
      </c>
    </row>
    <row r="13" spans="1:18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9"/>
      <c r="P13" s="42"/>
      <c r="Q13" s="42"/>
      <c r="R13" s="126" t="e">
        <f t="shared" si="1"/>
        <v>#DIV/0!</v>
      </c>
    </row>
    <row r="14" spans="1:18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24"/>
      <c r="P14" s="52"/>
      <c r="Q14" s="52"/>
      <c r="R14" s="157" t="e">
        <f t="shared" si="1"/>
        <v>#DIV/0!</v>
      </c>
    </row>
    <row r="15" spans="1:18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51" t="e">
        <f t="shared" si="0"/>
        <v>#DIV/0!</v>
      </c>
      <c r="O15" s="12"/>
      <c r="P15" s="44"/>
      <c r="Q15" s="44"/>
      <c r="R15" s="13" t="e">
        <f t="shared" si="1"/>
        <v>#DIV/0!</v>
      </c>
    </row>
    <row r="16" spans="1:18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9"/>
      <c r="P16" s="42"/>
      <c r="Q16" s="42"/>
      <c r="R16" s="126" t="e">
        <f t="shared" si="1"/>
        <v>#DIV/0!</v>
      </c>
    </row>
    <row r="17" spans="1:18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9"/>
      <c r="P17" s="42"/>
      <c r="Q17" s="42"/>
      <c r="R17" s="126" t="e">
        <f t="shared" si="1"/>
        <v>#DIV/0!</v>
      </c>
    </row>
    <row r="18" spans="1:18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9"/>
      <c r="P18" s="42"/>
      <c r="Q18" s="42"/>
      <c r="R18" s="126" t="e">
        <f t="shared" si="1"/>
        <v>#DIV/0!</v>
      </c>
    </row>
    <row r="19" spans="1:18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0"/>
        <v>#DIV/0!</v>
      </c>
      <c r="O19" s="24"/>
      <c r="P19" s="52"/>
      <c r="Q19" s="52"/>
      <c r="R19" s="157" t="e">
        <f t="shared" si="1"/>
        <v>#DIV/0!</v>
      </c>
    </row>
    <row r="20" spans="1:18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12"/>
      <c r="P20" s="44"/>
      <c r="Q20" s="44"/>
      <c r="R20" s="13" t="e">
        <f t="shared" si="1"/>
        <v>#DIV/0!</v>
      </c>
    </row>
    <row r="21" spans="1:18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9"/>
      <c r="P21" s="42"/>
      <c r="Q21" s="42"/>
      <c r="R21" s="126" t="e">
        <f t="shared" si="1"/>
        <v>#DIV/0!</v>
      </c>
    </row>
    <row r="22" spans="1:18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9"/>
      <c r="P22" s="42"/>
      <c r="Q22" s="42"/>
      <c r="R22" s="126" t="e">
        <f t="shared" si="1"/>
        <v>#DIV/0!</v>
      </c>
    </row>
    <row r="23" spans="1:18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9"/>
      <c r="P23" s="42"/>
      <c r="Q23" s="42"/>
      <c r="R23" s="126" t="e">
        <f t="shared" si="1"/>
        <v>#DIV/0!</v>
      </c>
    </row>
    <row r="24" spans="1:18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24"/>
      <c r="P24" s="52"/>
      <c r="Q24" s="52"/>
      <c r="R24" s="157" t="e">
        <f t="shared" si="1"/>
        <v>#DIV/0!</v>
      </c>
    </row>
    <row r="25" spans="1:18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51" t="e">
        <f t="shared" si="0"/>
        <v>#DIV/0!</v>
      </c>
      <c r="O25" s="12"/>
      <c r="P25" s="44"/>
      <c r="Q25" s="44"/>
      <c r="R25" s="13" t="e">
        <f t="shared" si="1"/>
        <v>#DIV/0!</v>
      </c>
    </row>
    <row r="26" spans="1:18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9"/>
      <c r="P26" s="42"/>
      <c r="Q26" s="42"/>
      <c r="R26" s="126" t="e">
        <f t="shared" si="1"/>
        <v>#DIV/0!</v>
      </c>
    </row>
    <row r="27" spans="1:18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9"/>
      <c r="P27" s="42"/>
      <c r="Q27" s="42"/>
      <c r="R27" s="126" t="e">
        <f t="shared" si="1"/>
        <v>#DIV/0!</v>
      </c>
    </row>
    <row r="28" spans="1:18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9"/>
      <c r="P28" s="42"/>
      <c r="Q28" s="42"/>
      <c r="R28" s="126" t="e">
        <f t="shared" si="1"/>
        <v>#DIV/0!</v>
      </c>
    </row>
    <row r="29" spans="1:18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0"/>
        <v>#DIV/0!</v>
      </c>
      <c r="O29" s="24"/>
      <c r="P29" s="52"/>
      <c r="Q29" s="52"/>
      <c r="R29" s="157" t="e">
        <f t="shared" si="1"/>
        <v>#DIV/0!</v>
      </c>
    </row>
    <row r="30" spans="1:18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12"/>
      <c r="P30" s="44"/>
      <c r="Q30" s="44"/>
      <c r="R30" s="13" t="e">
        <f t="shared" si="1"/>
        <v>#DIV/0!</v>
      </c>
    </row>
    <row r="31" spans="1:18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9"/>
      <c r="P31" s="42"/>
      <c r="Q31" s="42"/>
      <c r="R31" s="126" t="e">
        <f t="shared" si="1"/>
        <v>#DIV/0!</v>
      </c>
    </row>
    <row r="32" spans="1:18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9"/>
      <c r="P32" s="42"/>
      <c r="Q32" s="42"/>
      <c r="R32" s="126" t="e">
        <f t="shared" si="1"/>
        <v>#DIV/0!</v>
      </c>
    </row>
    <row r="33" spans="1:18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9"/>
      <c r="P33" s="42"/>
      <c r="Q33" s="42"/>
      <c r="R33" s="126" t="e">
        <f t="shared" si="1"/>
        <v>#DIV/0!</v>
      </c>
    </row>
    <row r="34" spans="1:18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24"/>
      <c r="P34" s="52"/>
      <c r="Q34" s="52"/>
      <c r="R34" s="157" t="e">
        <f t="shared" si="1"/>
        <v>#DIV/0!</v>
      </c>
    </row>
    <row r="35" spans="1:18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51" t="e">
        <f t="shared" si="0"/>
        <v>#DIV/0!</v>
      </c>
      <c r="O35" s="12"/>
      <c r="P35" s="44"/>
      <c r="Q35" s="44"/>
      <c r="R35" s="13" t="e">
        <f t="shared" si="1"/>
        <v>#DIV/0!</v>
      </c>
    </row>
    <row r="36" spans="1:18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9"/>
      <c r="P36" s="42"/>
      <c r="Q36" s="42"/>
      <c r="R36" s="126" t="e">
        <f t="shared" si="1"/>
        <v>#DIV/0!</v>
      </c>
    </row>
    <row r="37" spans="1:18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9"/>
      <c r="P37" s="42"/>
      <c r="Q37" s="42"/>
      <c r="R37" s="126" t="e">
        <f t="shared" si="1"/>
        <v>#DIV/0!</v>
      </c>
    </row>
    <row r="38" spans="1:18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9"/>
      <c r="P38" s="42"/>
      <c r="Q38" s="42"/>
      <c r="R38" s="126" t="e">
        <f t="shared" si="1"/>
        <v>#DIV/0!</v>
      </c>
    </row>
    <row r="39" spans="1:18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0"/>
        <v>#DIV/0!</v>
      </c>
      <c r="O39" s="24"/>
      <c r="P39" s="52"/>
      <c r="Q39" s="52"/>
      <c r="R39" s="157" t="e">
        <f t="shared" si="1"/>
        <v>#DIV/0!</v>
      </c>
    </row>
    <row r="40" spans="1:18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12"/>
      <c r="P40" s="44"/>
      <c r="Q40" s="44"/>
      <c r="R40" s="13" t="e">
        <f t="shared" si="1"/>
        <v>#DIV/0!</v>
      </c>
    </row>
    <row r="41" spans="1:18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9"/>
      <c r="P41" s="42"/>
      <c r="Q41" s="42"/>
      <c r="R41" s="126" t="e">
        <f t="shared" si="1"/>
        <v>#DIV/0!</v>
      </c>
    </row>
    <row r="42" spans="1:18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9"/>
      <c r="P42" s="42"/>
      <c r="Q42" s="42"/>
      <c r="R42" s="126" t="e">
        <f t="shared" si="1"/>
        <v>#DIV/0!</v>
      </c>
    </row>
    <row r="43" spans="1:18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9"/>
      <c r="P43" s="42"/>
      <c r="Q43" s="42"/>
      <c r="R43" s="126" t="e">
        <f t="shared" si="1"/>
        <v>#DIV/0!</v>
      </c>
    </row>
    <row r="44" spans="1:18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0"/>
        <v>#DIV/0!</v>
      </c>
      <c r="O44" s="24"/>
      <c r="P44" s="52"/>
      <c r="Q44" s="52"/>
      <c r="R44" s="157" t="e">
        <f t="shared" si="1"/>
        <v>#DIV/0!</v>
      </c>
    </row>
    <row r="45" spans="1:18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 t="e">
        <f t="shared" si="0"/>
        <v>#DIV/0!</v>
      </c>
      <c r="O45" s="12"/>
      <c r="P45" s="44"/>
      <c r="Q45" s="44"/>
      <c r="R45" s="13" t="e">
        <f t="shared" si="1"/>
        <v>#DIV/0!</v>
      </c>
    </row>
    <row r="46" spans="1:18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 t="shared" si="0"/>
        <v>#DIV/0!</v>
      </c>
      <c r="O46" s="19"/>
      <c r="P46" s="42"/>
      <c r="Q46" s="42"/>
      <c r="R46" s="126" t="e">
        <f t="shared" si="1"/>
        <v>#DIV/0!</v>
      </c>
    </row>
    <row r="47" spans="1:18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 t="shared" si="0"/>
        <v>#DIV/0!</v>
      </c>
      <c r="O47" s="19"/>
      <c r="P47" s="42"/>
      <c r="Q47" s="42"/>
      <c r="R47" s="126" t="e">
        <f t="shared" si="1"/>
        <v>#DIV/0!</v>
      </c>
    </row>
    <row r="48" spans="1:18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 t="shared" si="0"/>
        <v>#DIV/0!</v>
      </c>
      <c r="O48" s="19"/>
      <c r="P48" s="42"/>
      <c r="Q48" s="42"/>
      <c r="R48" s="126" t="e">
        <f t="shared" si="1"/>
        <v>#DIV/0!</v>
      </c>
    </row>
    <row r="49" spans="1:18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 t="shared" si="0"/>
        <v>#DIV/0!</v>
      </c>
      <c r="O49" s="24"/>
      <c r="P49" s="52"/>
      <c r="Q49" s="52"/>
      <c r="R49" s="157" t="e">
        <f t="shared" si="1"/>
        <v>#DIV/0!</v>
      </c>
    </row>
  </sheetData>
  <sheetProtection/>
  <protectedRanges>
    <protectedRange password="CC3D" sqref="A5:M49" name="第一次段考_1"/>
  </protectedRanges>
  <mergeCells count="8">
    <mergeCell ref="R3:R4"/>
    <mergeCell ref="M1:O1"/>
    <mergeCell ref="A2:L2"/>
    <mergeCell ref="A1:L1"/>
    <mergeCell ref="A3:A4"/>
    <mergeCell ref="B3:B4"/>
    <mergeCell ref="C3:C4"/>
    <mergeCell ref="D3:N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P8" sqref="P8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5" width="7.50390625" style="0" customWidth="1"/>
    <col min="16" max="16" width="9.25390625" style="0" customWidth="1"/>
    <col min="17" max="17" width="9.375" style="0" customWidth="1"/>
  </cols>
  <sheetData>
    <row r="1" spans="1:17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4"/>
      <c r="J1" s="185"/>
      <c r="K1" s="183" t="s">
        <v>1028</v>
      </c>
      <c r="L1" s="184"/>
      <c r="M1" s="184"/>
      <c r="N1" s="185"/>
      <c r="O1" s="135" t="s">
        <v>1020</v>
      </c>
      <c r="P1" s="130"/>
      <c r="Q1" s="131"/>
    </row>
    <row r="2" spans="1:17" ht="28.5" customHeight="1" thickBot="1">
      <c r="A2" s="186" t="s">
        <v>31</v>
      </c>
      <c r="B2" s="187"/>
      <c r="C2" s="187"/>
      <c r="D2" s="187"/>
      <c r="E2" s="187"/>
      <c r="F2" s="187"/>
      <c r="G2" s="187"/>
      <c r="H2" s="187"/>
      <c r="I2" s="187"/>
      <c r="J2" s="188"/>
      <c r="K2" s="61" t="s">
        <v>32</v>
      </c>
      <c r="L2" s="61"/>
      <c r="M2" s="1"/>
      <c r="N2" s="120"/>
      <c r="O2" s="129" t="s">
        <v>1023</v>
      </c>
      <c r="P2" s="130"/>
      <c r="Q2" s="120"/>
    </row>
    <row r="3" spans="1:17" ht="31.5" customHeight="1">
      <c r="A3" s="193" t="s">
        <v>33</v>
      </c>
      <c r="B3" s="195" t="s">
        <v>34</v>
      </c>
      <c r="C3" s="197" t="s">
        <v>35</v>
      </c>
      <c r="D3" s="199" t="s">
        <v>36</v>
      </c>
      <c r="E3" s="200"/>
      <c r="F3" s="200"/>
      <c r="G3" s="200"/>
      <c r="H3" s="200"/>
      <c r="I3" s="200"/>
      <c r="J3" s="200"/>
      <c r="K3" s="200"/>
      <c r="L3" s="200"/>
      <c r="M3" s="200"/>
      <c r="N3" s="206"/>
      <c r="O3" s="3" t="s">
        <v>37</v>
      </c>
      <c r="P3" s="3" t="s">
        <v>38</v>
      </c>
      <c r="Q3" s="207" t="s">
        <v>39</v>
      </c>
    </row>
    <row r="4" spans="1:17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 t="s">
        <v>40</v>
      </c>
      <c r="O4" s="5">
        <v>0.25</v>
      </c>
      <c r="P4" s="5">
        <v>0.05</v>
      </c>
      <c r="Q4" s="209"/>
    </row>
    <row r="5" spans="1:17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>AVERAGE(D5:M5)</f>
        <v>#DIV/0!</v>
      </c>
      <c r="O5" s="12"/>
      <c r="P5" s="12"/>
      <c r="Q5" s="13" t="e">
        <f>(N5*70%)+(O5*25%)+(P5*5%)</f>
        <v>#DIV/0!</v>
      </c>
    </row>
    <row r="6" spans="1:17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>AVERAGE(D6:M6)</f>
        <v>#DIV/0!</v>
      </c>
      <c r="O6" s="19"/>
      <c r="P6" s="19"/>
      <c r="Q6" s="126" t="e">
        <f>(N6*70%)+(O6*25%)+(P6*5%)</f>
        <v>#DIV/0!</v>
      </c>
    </row>
    <row r="7" spans="1:17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>AVERAGE(D7:M7)</f>
        <v>#DIV/0!</v>
      </c>
      <c r="O7" s="19"/>
      <c r="P7" s="19"/>
      <c r="Q7" s="126" t="e">
        <f>(N7*70%)+(O7*25%)+(P7*5%)</f>
        <v>#DIV/0!</v>
      </c>
    </row>
    <row r="8" spans="1:17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>AVERAGE(D8:M8)</f>
        <v>#DIV/0!</v>
      </c>
      <c r="O8" s="19"/>
      <c r="P8" s="19"/>
      <c r="Q8" s="126" t="e">
        <f>(N8*70%)+(O8*25%)+(P8*5%)</f>
        <v>#DIV/0!</v>
      </c>
    </row>
    <row r="9" spans="1:17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>AVERAGE(D9:M9)</f>
        <v>#DIV/0!</v>
      </c>
      <c r="O9" s="24"/>
      <c r="P9" s="24"/>
      <c r="Q9" s="157" t="e">
        <f>(N9*70%)+(O9*25%)+(P9*5%)</f>
        <v>#DIV/0!</v>
      </c>
    </row>
    <row r="10" spans="1:17" ht="16.5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149"/>
      <c r="N10" s="51" t="e">
        <f aca="true" t="shared" si="0" ref="N10:N49">AVERAGE(D10:M10)</f>
        <v>#DIV/0!</v>
      </c>
      <c r="O10" s="12"/>
      <c r="P10" s="12"/>
      <c r="Q10" s="13" t="e">
        <f>(N10*70%)+(O10*25%)+(P10*5%)</f>
        <v>#DIV/0!</v>
      </c>
    </row>
    <row r="11" spans="1:17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9"/>
      <c r="P11" s="19"/>
      <c r="Q11" s="126" t="e">
        <f aca="true" t="shared" si="1" ref="Q11:Q49">(N11*70%)+(O11*25%)+(P11*5%)</f>
        <v>#DIV/0!</v>
      </c>
    </row>
    <row r="12" spans="1:17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9"/>
      <c r="P12" s="19"/>
      <c r="Q12" s="126" t="e">
        <f t="shared" si="1"/>
        <v>#DIV/0!</v>
      </c>
    </row>
    <row r="13" spans="1:17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9"/>
      <c r="P13" s="19"/>
      <c r="Q13" s="126" t="e">
        <f t="shared" si="1"/>
        <v>#DIV/0!</v>
      </c>
    </row>
    <row r="14" spans="1:17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24"/>
      <c r="P14" s="24"/>
      <c r="Q14" s="157" t="e">
        <f t="shared" si="1"/>
        <v>#DIV/0!</v>
      </c>
    </row>
    <row r="15" spans="1:17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51" t="e">
        <f t="shared" si="0"/>
        <v>#DIV/0!</v>
      </c>
      <c r="O15" s="12"/>
      <c r="P15" s="12"/>
      <c r="Q15" s="13" t="e">
        <f t="shared" si="1"/>
        <v>#DIV/0!</v>
      </c>
    </row>
    <row r="16" spans="1:17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9"/>
      <c r="P16" s="19"/>
      <c r="Q16" s="126" t="e">
        <f t="shared" si="1"/>
        <v>#DIV/0!</v>
      </c>
    </row>
    <row r="17" spans="1:17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9"/>
      <c r="P17" s="19"/>
      <c r="Q17" s="126" t="e">
        <f t="shared" si="1"/>
        <v>#DIV/0!</v>
      </c>
    </row>
    <row r="18" spans="1:17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9"/>
      <c r="P18" s="19"/>
      <c r="Q18" s="126" t="e">
        <f t="shared" si="1"/>
        <v>#DIV/0!</v>
      </c>
    </row>
    <row r="19" spans="1:17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0"/>
        <v>#DIV/0!</v>
      </c>
      <c r="O19" s="24"/>
      <c r="P19" s="24"/>
      <c r="Q19" s="157" t="e">
        <f t="shared" si="1"/>
        <v>#DIV/0!</v>
      </c>
    </row>
    <row r="20" spans="1:17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12"/>
      <c r="P20" s="12"/>
      <c r="Q20" s="13" t="e">
        <f t="shared" si="1"/>
        <v>#DIV/0!</v>
      </c>
    </row>
    <row r="21" spans="1:17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9"/>
      <c r="P21" s="19"/>
      <c r="Q21" s="126" t="e">
        <f t="shared" si="1"/>
        <v>#DIV/0!</v>
      </c>
    </row>
    <row r="22" spans="1:17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9"/>
      <c r="P22" s="19"/>
      <c r="Q22" s="126" t="e">
        <f t="shared" si="1"/>
        <v>#DIV/0!</v>
      </c>
    </row>
    <row r="23" spans="1:17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9"/>
      <c r="P23" s="19"/>
      <c r="Q23" s="126" t="e">
        <f t="shared" si="1"/>
        <v>#DIV/0!</v>
      </c>
    </row>
    <row r="24" spans="1:17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24"/>
      <c r="P24" s="24"/>
      <c r="Q24" s="157" t="e">
        <f t="shared" si="1"/>
        <v>#DIV/0!</v>
      </c>
    </row>
    <row r="25" spans="1:17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51" t="e">
        <f t="shared" si="0"/>
        <v>#DIV/0!</v>
      </c>
      <c r="O25" s="12"/>
      <c r="P25" s="12"/>
      <c r="Q25" s="13" t="e">
        <f t="shared" si="1"/>
        <v>#DIV/0!</v>
      </c>
    </row>
    <row r="26" spans="1:17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9"/>
      <c r="P26" s="19"/>
      <c r="Q26" s="126" t="e">
        <f t="shared" si="1"/>
        <v>#DIV/0!</v>
      </c>
    </row>
    <row r="27" spans="1:17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9"/>
      <c r="P27" s="19"/>
      <c r="Q27" s="126" t="e">
        <f t="shared" si="1"/>
        <v>#DIV/0!</v>
      </c>
    </row>
    <row r="28" spans="1:17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9"/>
      <c r="P28" s="19"/>
      <c r="Q28" s="126" t="e">
        <f t="shared" si="1"/>
        <v>#DIV/0!</v>
      </c>
    </row>
    <row r="29" spans="1:17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0"/>
        <v>#DIV/0!</v>
      </c>
      <c r="O29" s="24"/>
      <c r="P29" s="24"/>
      <c r="Q29" s="157" t="e">
        <f t="shared" si="1"/>
        <v>#DIV/0!</v>
      </c>
    </row>
    <row r="30" spans="1:17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12"/>
      <c r="P30" s="12"/>
      <c r="Q30" s="13" t="e">
        <f t="shared" si="1"/>
        <v>#DIV/0!</v>
      </c>
    </row>
    <row r="31" spans="1:17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9"/>
      <c r="P31" s="19"/>
      <c r="Q31" s="126" t="e">
        <f t="shared" si="1"/>
        <v>#DIV/0!</v>
      </c>
    </row>
    <row r="32" spans="1:17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9"/>
      <c r="P32" s="19"/>
      <c r="Q32" s="126" t="e">
        <f t="shared" si="1"/>
        <v>#DIV/0!</v>
      </c>
    </row>
    <row r="33" spans="1:17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9"/>
      <c r="P33" s="19"/>
      <c r="Q33" s="126" t="e">
        <f t="shared" si="1"/>
        <v>#DIV/0!</v>
      </c>
    </row>
    <row r="34" spans="1:17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24"/>
      <c r="P34" s="24"/>
      <c r="Q34" s="157" t="e">
        <f t="shared" si="1"/>
        <v>#DIV/0!</v>
      </c>
    </row>
    <row r="35" spans="1:17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51" t="e">
        <f t="shared" si="0"/>
        <v>#DIV/0!</v>
      </c>
      <c r="O35" s="12"/>
      <c r="P35" s="12"/>
      <c r="Q35" s="13" t="e">
        <f t="shared" si="1"/>
        <v>#DIV/0!</v>
      </c>
    </row>
    <row r="36" spans="1:17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9"/>
      <c r="P36" s="19"/>
      <c r="Q36" s="126" t="e">
        <f t="shared" si="1"/>
        <v>#DIV/0!</v>
      </c>
    </row>
    <row r="37" spans="1:17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9"/>
      <c r="P37" s="19"/>
      <c r="Q37" s="126" t="e">
        <f t="shared" si="1"/>
        <v>#DIV/0!</v>
      </c>
    </row>
    <row r="38" spans="1:17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9"/>
      <c r="P38" s="19"/>
      <c r="Q38" s="126" t="e">
        <f t="shared" si="1"/>
        <v>#DIV/0!</v>
      </c>
    </row>
    <row r="39" spans="1:17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0"/>
        <v>#DIV/0!</v>
      </c>
      <c r="O39" s="24"/>
      <c r="P39" s="24"/>
      <c r="Q39" s="157" t="e">
        <f t="shared" si="1"/>
        <v>#DIV/0!</v>
      </c>
    </row>
    <row r="40" spans="1:17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12"/>
      <c r="P40" s="12"/>
      <c r="Q40" s="13" t="e">
        <f t="shared" si="1"/>
        <v>#DIV/0!</v>
      </c>
    </row>
    <row r="41" spans="1:17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9"/>
      <c r="P41" s="19"/>
      <c r="Q41" s="126" t="e">
        <f t="shared" si="1"/>
        <v>#DIV/0!</v>
      </c>
    </row>
    <row r="42" spans="1:17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9"/>
      <c r="P42" s="19"/>
      <c r="Q42" s="126" t="e">
        <f t="shared" si="1"/>
        <v>#DIV/0!</v>
      </c>
    </row>
    <row r="43" spans="1:17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9"/>
      <c r="P43" s="19"/>
      <c r="Q43" s="126" t="e">
        <f t="shared" si="1"/>
        <v>#DIV/0!</v>
      </c>
    </row>
    <row r="44" spans="1:17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0"/>
        <v>#DIV/0!</v>
      </c>
      <c r="O44" s="24"/>
      <c r="P44" s="24"/>
      <c r="Q44" s="157" t="e">
        <f t="shared" si="1"/>
        <v>#DIV/0!</v>
      </c>
    </row>
    <row r="45" spans="1:17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 t="e">
        <f t="shared" si="0"/>
        <v>#DIV/0!</v>
      </c>
      <c r="O45" s="12"/>
      <c r="P45" s="12"/>
      <c r="Q45" s="13" t="e">
        <f t="shared" si="1"/>
        <v>#DIV/0!</v>
      </c>
    </row>
    <row r="46" spans="1:17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 t="shared" si="0"/>
        <v>#DIV/0!</v>
      </c>
      <c r="O46" s="19"/>
      <c r="P46" s="19"/>
      <c r="Q46" s="126" t="e">
        <f t="shared" si="1"/>
        <v>#DIV/0!</v>
      </c>
    </row>
    <row r="47" spans="1:17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 t="shared" si="0"/>
        <v>#DIV/0!</v>
      </c>
      <c r="O47" s="19"/>
      <c r="P47" s="19"/>
      <c r="Q47" s="126" t="e">
        <f t="shared" si="1"/>
        <v>#DIV/0!</v>
      </c>
    </row>
    <row r="48" spans="1:17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 t="shared" si="0"/>
        <v>#DIV/0!</v>
      </c>
      <c r="O48" s="19"/>
      <c r="P48" s="19"/>
      <c r="Q48" s="126" t="e">
        <f t="shared" si="1"/>
        <v>#DIV/0!</v>
      </c>
    </row>
    <row r="49" spans="1:17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 t="shared" si="0"/>
        <v>#DIV/0!</v>
      </c>
      <c r="O49" s="24"/>
      <c r="P49" s="24"/>
      <c r="Q49" s="157" t="e">
        <f t="shared" si="1"/>
        <v>#DIV/0!</v>
      </c>
    </row>
  </sheetData>
  <sheetProtection/>
  <protectedRanges>
    <protectedRange password="CC3D" sqref="A5:M49" name="第一次段考_1"/>
  </protectedRanges>
  <mergeCells count="8">
    <mergeCell ref="Q3:Q4"/>
    <mergeCell ref="K1:N1"/>
    <mergeCell ref="A1:J1"/>
    <mergeCell ref="A2:J2"/>
    <mergeCell ref="A3:A4"/>
    <mergeCell ref="B3:B4"/>
    <mergeCell ref="C3:C4"/>
    <mergeCell ref="D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E29" sqref="E29"/>
    </sheetView>
  </sheetViews>
  <sheetFormatPr defaultColWidth="9.00390625" defaultRowHeight="15.75"/>
  <cols>
    <col min="1" max="1" width="10.25390625" style="0" customWidth="1"/>
    <col min="2" max="2" width="7.375" style="0" customWidth="1"/>
    <col min="3" max="3" width="3.50390625" style="0" customWidth="1"/>
    <col min="4" max="4" width="9.375" style="62" customWidth="1"/>
    <col min="5" max="8" width="6.875" style="62" customWidth="1"/>
    <col min="9" max="9" width="5.75390625" style="62" customWidth="1"/>
    <col min="10" max="10" width="7.50390625" style="62" customWidth="1"/>
    <col min="11" max="13" width="5.75390625" style="62" customWidth="1"/>
    <col min="14" max="14" width="9.125" style="62" customWidth="1"/>
  </cols>
  <sheetData>
    <row r="1" spans="1:4" ht="33" customHeight="1" thickBot="1">
      <c r="A1" s="173" t="s">
        <v>1064</v>
      </c>
      <c r="B1" s="174"/>
      <c r="C1" s="174"/>
      <c r="D1" s="174"/>
    </row>
    <row r="2" spans="1:13" ht="33" customHeight="1" thickBot="1">
      <c r="A2" s="167" t="s">
        <v>1065</v>
      </c>
      <c r="B2" s="168"/>
      <c r="C2" s="169"/>
      <c r="D2" s="102" t="s">
        <v>1066</v>
      </c>
      <c r="E2" s="63" t="s">
        <v>1067</v>
      </c>
      <c r="F2" s="64" t="s">
        <v>1068</v>
      </c>
      <c r="G2" s="96" t="s">
        <v>1069</v>
      </c>
      <c r="H2" s="65" t="s">
        <v>1070</v>
      </c>
      <c r="I2" s="66" t="s">
        <v>1071</v>
      </c>
      <c r="J2" s="68" t="s">
        <v>113</v>
      </c>
      <c r="K2" s="67"/>
      <c r="L2" s="66"/>
      <c r="M2" s="68"/>
    </row>
    <row r="3" spans="1:13" ht="33" customHeight="1">
      <c r="A3" s="170" t="s">
        <v>1072</v>
      </c>
      <c r="B3" s="165" t="s">
        <v>1073</v>
      </c>
      <c r="C3" s="165"/>
      <c r="D3" s="69">
        <v>41</v>
      </c>
      <c r="E3" s="141">
        <v>21</v>
      </c>
      <c r="F3" s="78">
        <v>20</v>
      </c>
      <c r="G3" s="104"/>
      <c r="H3" s="104"/>
      <c r="I3" s="104"/>
      <c r="J3" s="104"/>
      <c r="K3" s="104"/>
      <c r="L3" s="104"/>
      <c r="M3" s="105"/>
    </row>
    <row r="4" spans="1:13" ht="33" customHeight="1">
      <c r="A4" s="171"/>
      <c r="B4" s="165" t="s">
        <v>1074</v>
      </c>
      <c r="C4" s="165"/>
      <c r="D4" s="69">
        <v>41</v>
      </c>
      <c r="E4" s="77">
        <v>22</v>
      </c>
      <c r="F4" s="78">
        <v>19</v>
      </c>
      <c r="G4" s="104"/>
      <c r="H4" s="104">
        <v>7</v>
      </c>
      <c r="I4" s="104"/>
      <c r="J4" s="104"/>
      <c r="K4" s="104"/>
      <c r="L4" s="104"/>
      <c r="M4" s="105"/>
    </row>
    <row r="5" spans="1:13" ht="33" customHeight="1">
      <c r="A5" s="171"/>
      <c r="B5" s="165" t="s">
        <v>1075</v>
      </c>
      <c r="C5" s="165"/>
      <c r="D5" s="69">
        <v>37</v>
      </c>
      <c r="E5" s="77">
        <v>21</v>
      </c>
      <c r="F5" s="78">
        <v>16</v>
      </c>
      <c r="G5" s="104"/>
      <c r="H5" s="104">
        <v>5</v>
      </c>
      <c r="I5" s="104"/>
      <c r="J5" s="104"/>
      <c r="K5" s="104"/>
      <c r="L5" s="104"/>
      <c r="M5" s="105"/>
    </row>
    <row r="6" spans="1:13" ht="33" customHeight="1">
      <c r="A6" s="171"/>
      <c r="B6" s="165" t="s">
        <v>1076</v>
      </c>
      <c r="C6" s="165"/>
      <c r="D6" s="69">
        <v>41</v>
      </c>
      <c r="E6" s="77">
        <v>21</v>
      </c>
      <c r="F6" s="78">
        <v>20</v>
      </c>
      <c r="G6" s="104"/>
      <c r="H6" s="104"/>
      <c r="I6" s="104">
        <v>5</v>
      </c>
      <c r="J6" s="104">
        <v>2</v>
      </c>
      <c r="K6" s="104"/>
      <c r="L6" s="104"/>
      <c r="M6" s="105"/>
    </row>
    <row r="7" spans="1:13" ht="33" customHeight="1">
      <c r="A7" s="171"/>
      <c r="B7" s="165" t="s">
        <v>1033</v>
      </c>
      <c r="C7" s="165"/>
      <c r="D7" s="69">
        <v>44</v>
      </c>
      <c r="E7" s="77">
        <v>23</v>
      </c>
      <c r="F7" s="79">
        <v>21</v>
      </c>
      <c r="G7" s="104">
        <v>6</v>
      </c>
      <c r="H7" s="104"/>
      <c r="I7" s="104"/>
      <c r="J7" s="104"/>
      <c r="K7" s="104"/>
      <c r="L7" s="104"/>
      <c r="M7" s="105"/>
    </row>
    <row r="8" spans="1:13" ht="33" customHeight="1">
      <c r="A8" s="171"/>
      <c r="B8" s="165" t="s">
        <v>1077</v>
      </c>
      <c r="C8" s="165"/>
      <c r="D8" s="69">
        <v>42</v>
      </c>
      <c r="E8" s="77">
        <v>22</v>
      </c>
      <c r="F8" s="78">
        <v>20</v>
      </c>
      <c r="G8" s="104"/>
      <c r="H8" s="104"/>
      <c r="I8" s="106"/>
      <c r="J8" s="106"/>
      <c r="K8" s="104"/>
      <c r="L8" s="104"/>
      <c r="M8" s="105"/>
    </row>
    <row r="9" spans="1:13" ht="33" customHeight="1">
      <c r="A9" s="172"/>
      <c r="B9" s="165" t="s">
        <v>1078</v>
      </c>
      <c r="C9" s="165"/>
      <c r="D9" s="69">
        <v>41</v>
      </c>
      <c r="E9" s="77">
        <v>21</v>
      </c>
      <c r="F9" s="78">
        <v>20</v>
      </c>
      <c r="G9" s="104"/>
      <c r="H9" s="104"/>
      <c r="I9" s="106"/>
      <c r="J9" s="106"/>
      <c r="K9" s="104"/>
      <c r="L9" s="104"/>
      <c r="M9" s="105"/>
    </row>
    <row r="10" spans="1:13" ht="33" customHeight="1" thickBot="1">
      <c r="A10" s="71" t="s">
        <v>1079</v>
      </c>
      <c r="B10" s="166" t="s">
        <v>1080</v>
      </c>
      <c r="C10" s="166"/>
      <c r="D10" s="72">
        <f>SUM(D3:D9)</f>
        <v>287</v>
      </c>
      <c r="E10" s="72">
        <f>SUM(E3:E9)</f>
        <v>151</v>
      </c>
      <c r="F10" s="97">
        <f>SUM(F3:F9)</f>
        <v>136</v>
      </c>
      <c r="G10" s="104"/>
      <c r="H10" s="104"/>
      <c r="I10" s="104"/>
      <c r="J10" s="104"/>
      <c r="K10" s="104"/>
      <c r="L10" s="104"/>
      <c r="M10" s="105"/>
    </row>
    <row r="11" spans="1:13" ht="31.5" customHeight="1" thickBot="1">
      <c r="A11" s="167" t="s">
        <v>1081</v>
      </c>
      <c r="B11" s="168"/>
      <c r="C11" s="169"/>
      <c r="D11" s="102" t="s">
        <v>1066</v>
      </c>
      <c r="E11" s="63" t="s">
        <v>1067</v>
      </c>
      <c r="F11" s="64" t="s">
        <v>1068</v>
      </c>
      <c r="G11" s="96" t="s">
        <v>109</v>
      </c>
      <c r="H11" s="65" t="s">
        <v>110</v>
      </c>
      <c r="I11" s="66" t="s">
        <v>111</v>
      </c>
      <c r="J11" s="68"/>
      <c r="K11" s="67" t="s">
        <v>112</v>
      </c>
      <c r="L11" s="66" t="s">
        <v>109</v>
      </c>
      <c r="M11" s="68" t="s">
        <v>110</v>
      </c>
    </row>
    <row r="12" spans="1:13" ht="30" customHeight="1">
      <c r="A12" s="170" t="s">
        <v>1082</v>
      </c>
      <c r="B12" s="165" t="s">
        <v>1083</v>
      </c>
      <c r="C12" s="165"/>
      <c r="D12" s="69">
        <v>39</v>
      </c>
      <c r="E12" s="141">
        <v>22</v>
      </c>
      <c r="F12" s="70">
        <v>17</v>
      </c>
      <c r="G12" s="104"/>
      <c r="H12" s="104"/>
      <c r="I12" s="104"/>
      <c r="J12" s="104"/>
      <c r="K12" s="104"/>
      <c r="L12" s="104"/>
      <c r="M12" s="105"/>
    </row>
    <row r="13" spans="1:13" ht="30" customHeight="1">
      <c r="A13" s="171"/>
      <c r="B13" s="165" t="s">
        <v>1084</v>
      </c>
      <c r="C13" s="165"/>
      <c r="D13" s="98">
        <v>42</v>
      </c>
      <c r="E13" s="77">
        <v>26</v>
      </c>
      <c r="F13" s="70">
        <v>16</v>
      </c>
      <c r="G13" s="104"/>
      <c r="H13" s="104"/>
      <c r="I13" s="104"/>
      <c r="J13" s="104"/>
      <c r="K13" s="104"/>
      <c r="L13" s="104"/>
      <c r="M13" s="105"/>
    </row>
    <row r="14" spans="1:13" ht="30" customHeight="1">
      <c r="A14" s="171"/>
      <c r="B14" s="165" t="s">
        <v>1085</v>
      </c>
      <c r="C14" s="165"/>
      <c r="D14" s="69">
        <v>40</v>
      </c>
      <c r="E14" s="77">
        <v>21</v>
      </c>
      <c r="F14" s="78">
        <v>19</v>
      </c>
      <c r="G14" s="104"/>
      <c r="H14" s="104"/>
      <c r="I14" s="104"/>
      <c r="J14" s="104"/>
      <c r="K14" s="104"/>
      <c r="L14" s="104"/>
      <c r="M14" s="105"/>
    </row>
    <row r="15" spans="1:13" ht="30" customHeight="1">
      <c r="A15" s="171"/>
      <c r="B15" s="165" t="s">
        <v>1086</v>
      </c>
      <c r="C15" s="165"/>
      <c r="D15" s="69">
        <v>40</v>
      </c>
      <c r="E15" s="77">
        <v>19</v>
      </c>
      <c r="F15" s="78">
        <v>21</v>
      </c>
      <c r="G15" s="104"/>
      <c r="H15" s="104"/>
      <c r="I15" s="104"/>
      <c r="J15" s="104"/>
      <c r="K15" s="104"/>
      <c r="L15" s="104"/>
      <c r="M15" s="105"/>
    </row>
    <row r="16" spans="1:13" ht="30" customHeight="1" thickBot="1">
      <c r="A16" s="171"/>
      <c r="B16" s="165" t="s">
        <v>1087</v>
      </c>
      <c r="C16" s="165"/>
      <c r="D16" s="69">
        <v>40</v>
      </c>
      <c r="E16" s="77">
        <v>24</v>
      </c>
      <c r="F16" s="79">
        <v>16</v>
      </c>
      <c r="G16" s="104"/>
      <c r="H16" s="104"/>
      <c r="I16" s="104"/>
      <c r="J16" s="104"/>
      <c r="K16" s="104"/>
      <c r="L16" s="104"/>
      <c r="M16" s="105"/>
    </row>
    <row r="17" spans="1:13" ht="30" customHeight="1" thickBot="1">
      <c r="A17" s="171"/>
      <c r="B17" s="165" t="s">
        <v>1088</v>
      </c>
      <c r="C17" s="165"/>
      <c r="D17" s="69">
        <v>19</v>
      </c>
      <c r="E17" s="141">
        <v>9</v>
      </c>
      <c r="F17" s="70">
        <v>10</v>
      </c>
      <c r="G17" s="107">
        <v>2</v>
      </c>
      <c r="H17" s="108">
        <v>12</v>
      </c>
      <c r="I17" s="108">
        <v>5</v>
      </c>
      <c r="J17" s="109"/>
      <c r="K17" s="110" t="s">
        <v>107</v>
      </c>
      <c r="L17" s="111">
        <v>2</v>
      </c>
      <c r="M17" s="112">
        <v>7</v>
      </c>
    </row>
    <row r="18" spans="1:13" ht="30" customHeight="1" thickBot="1">
      <c r="A18" s="171"/>
      <c r="B18" s="165" t="s">
        <v>1089</v>
      </c>
      <c r="C18" s="165"/>
      <c r="D18" s="69">
        <v>34</v>
      </c>
      <c r="E18" s="141">
        <v>18</v>
      </c>
      <c r="F18" s="70">
        <v>16</v>
      </c>
      <c r="G18" s="104"/>
      <c r="H18" s="104"/>
      <c r="I18" s="106"/>
      <c r="J18" s="106"/>
      <c r="K18" s="113" t="s">
        <v>108</v>
      </c>
      <c r="L18" s="114">
        <v>0</v>
      </c>
      <c r="M18" s="115">
        <v>5</v>
      </c>
    </row>
    <row r="19" spans="1:13" ht="30" customHeight="1">
      <c r="A19" s="172"/>
      <c r="B19" s="165" t="s">
        <v>1090</v>
      </c>
      <c r="C19" s="165"/>
      <c r="D19" s="69">
        <v>41</v>
      </c>
      <c r="E19" s="141">
        <v>24</v>
      </c>
      <c r="F19" s="70">
        <v>17</v>
      </c>
      <c r="G19" s="104"/>
      <c r="H19" s="104"/>
      <c r="I19" s="106"/>
      <c r="J19" s="106"/>
      <c r="K19" s="104"/>
      <c r="L19" s="104"/>
      <c r="M19" s="105"/>
    </row>
    <row r="20" spans="1:13" ht="30" customHeight="1" thickBot="1">
      <c r="A20" s="71" t="s">
        <v>1091</v>
      </c>
      <c r="B20" s="166" t="s">
        <v>1092</v>
      </c>
      <c r="C20" s="166"/>
      <c r="D20" s="72">
        <f>SUM(D12:D19)</f>
        <v>295</v>
      </c>
      <c r="E20" s="72">
        <f>SUM(E12:E19)</f>
        <v>163</v>
      </c>
      <c r="F20" s="97">
        <f>SUM(F12:F19)</f>
        <v>132</v>
      </c>
      <c r="G20" s="104"/>
      <c r="H20" s="104"/>
      <c r="I20" s="104"/>
      <c r="J20" s="104"/>
      <c r="K20" s="104"/>
      <c r="L20" s="104"/>
      <c r="M20" s="105"/>
    </row>
    <row r="21" spans="1:13" ht="31.5" customHeight="1" thickBot="1">
      <c r="A21" s="167" t="s">
        <v>1093</v>
      </c>
      <c r="B21" s="168"/>
      <c r="C21" s="169"/>
      <c r="D21" s="102" t="s">
        <v>1066</v>
      </c>
      <c r="E21" s="63" t="s">
        <v>1067</v>
      </c>
      <c r="F21" s="64" t="s">
        <v>1068</v>
      </c>
      <c r="G21" s="96" t="s">
        <v>109</v>
      </c>
      <c r="H21" s="65" t="s">
        <v>110</v>
      </c>
      <c r="I21" s="66" t="s">
        <v>111</v>
      </c>
      <c r="J21" s="66"/>
      <c r="K21" s="67" t="s">
        <v>112</v>
      </c>
      <c r="L21" s="66" t="s">
        <v>109</v>
      </c>
      <c r="M21" s="68" t="s">
        <v>110</v>
      </c>
    </row>
    <row r="22" spans="1:13" ht="30" customHeight="1">
      <c r="A22" s="175" t="s">
        <v>1094</v>
      </c>
      <c r="B22" s="165" t="s">
        <v>1095</v>
      </c>
      <c r="C22" s="165"/>
      <c r="D22" s="69">
        <v>42</v>
      </c>
      <c r="E22" s="77">
        <v>20</v>
      </c>
      <c r="F22" s="78">
        <v>22</v>
      </c>
      <c r="G22" s="104"/>
      <c r="H22" s="104"/>
      <c r="I22" s="104"/>
      <c r="J22" s="104"/>
      <c r="K22" s="104"/>
      <c r="L22" s="104"/>
      <c r="M22" s="105"/>
    </row>
    <row r="23" spans="1:13" ht="30" customHeight="1">
      <c r="A23" s="176"/>
      <c r="B23" s="165" t="s">
        <v>1096</v>
      </c>
      <c r="C23" s="165"/>
      <c r="D23" s="73">
        <v>38</v>
      </c>
      <c r="E23" s="74">
        <v>20</v>
      </c>
      <c r="F23" s="75">
        <v>18</v>
      </c>
      <c r="G23" s="104"/>
      <c r="H23" s="104"/>
      <c r="I23" s="104"/>
      <c r="J23" s="104"/>
      <c r="K23" s="104"/>
      <c r="L23" s="104"/>
      <c r="M23" s="105"/>
    </row>
    <row r="24" spans="1:13" ht="30" customHeight="1">
      <c r="A24" s="176"/>
      <c r="B24" s="165" t="s">
        <v>1097</v>
      </c>
      <c r="C24" s="165"/>
      <c r="D24" s="76">
        <v>40</v>
      </c>
      <c r="E24" s="141">
        <v>21</v>
      </c>
      <c r="F24" s="70">
        <v>19</v>
      </c>
      <c r="G24" s="104"/>
      <c r="H24" s="104"/>
      <c r="I24" s="104"/>
      <c r="J24" s="104"/>
      <c r="K24" s="104"/>
      <c r="L24" s="104"/>
      <c r="M24" s="105"/>
    </row>
    <row r="25" spans="1:13" ht="30" customHeight="1">
      <c r="A25" s="176"/>
      <c r="B25" s="165" t="s">
        <v>1098</v>
      </c>
      <c r="C25" s="165"/>
      <c r="D25" s="69">
        <v>40</v>
      </c>
      <c r="E25" s="141">
        <v>20</v>
      </c>
      <c r="F25" s="70">
        <v>20</v>
      </c>
      <c r="G25" s="104"/>
      <c r="H25" s="104"/>
      <c r="I25" s="104"/>
      <c r="J25" s="104"/>
      <c r="K25" s="104"/>
      <c r="L25" s="104"/>
      <c r="M25" s="105"/>
    </row>
    <row r="26" spans="1:13" ht="30" customHeight="1" thickBot="1">
      <c r="A26" s="176"/>
      <c r="B26" s="165" t="s">
        <v>1099</v>
      </c>
      <c r="C26" s="165"/>
      <c r="D26" s="98">
        <v>41</v>
      </c>
      <c r="E26" s="99">
        <v>22</v>
      </c>
      <c r="F26" s="100">
        <v>19</v>
      </c>
      <c r="G26" s="104"/>
      <c r="H26" s="104"/>
      <c r="I26" s="104"/>
      <c r="J26" s="104"/>
      <c r="K26" s="104"/>
      <c r="L26" s="104"/>
      <c r="M26" s="105"/>
    </row>
    <row r="27" spans="1:13" ht="30" customHeight="1" thickBot="1">
      <c r="A27" s="176"/>
      <c r="B27" s="165" t="s">
        <v>1100</v>
      </c>
      <c r="C27" s="165"/>
      <c r="D27" s="98">
        <v>27</v>
      </c>
      <c r="E27" s="99">
        <v>11</v>
      </c>
      <c r="F27" s="101">
        <v>16</v>
      </c>
      <c r="G27" s="107">
        <v>7</v>
      </c>
      <c r="H27" s="108">
        <v>16</v>
      </c>
      <c r="I27" s="108">
        <v>4</v>
      </c>
      <c r="J27" s="116"/>
      <c r="K27" s="110" t="s">
        <v>107</v>
      </c>
      <c r="L27" s="111">
        <v>3</v>
      </c>
      <c r="M27" s="112">
        <v>8</v>
      </c>
    </row>
    <row r="28" spans="1:13" ht="30" customHeight="1" thickBot="1">
      <c r="A28" s="176"/>
      <c r="B28" s="165" t="s">
        <v>991</v>
      </c>
      <c r="C28" s="165"/>
      <c r="D28" s="98">
        <v>36</v>
      </c>
      <c r="E28" s="99">
        <v>20</v>
      </c>
      <c r="F28" s="101">
        <v>16</v>
      </c>
      <c r="G28" s="104"/>
      <c r="H28" s="104"/>
      <c r="I28" s="104"/>
      <c r="J28" s="104"/>
      <c r="K28" s="113" t="s">
        <v>108</v>
      </c>
      <c r="L28" s="114">
        <v>4</v>
      </c>
      <c r="M28" s="115">
        <v>8</v>
      </c>
    </row>
    <row r="29" spans="1:13" ht="30" customHeight="1">
      <c r="A29" s="177"/>
      <c r="B29" s="165" t="s">
        <v>992</v>
      </c>
      <c r="C29" s="165"/>
      <c r="D29" s="69">
        <v>32</v>
      </c>
      <c r="E29" s="141">
        <v>19</v>
      </c>
      <c r="F29" s="70">
        <v>13</v>
      </c>
      <c r="G29" s="104"/>
      <c r="H29" s="104"/>
      <c r="I29" s="106"/>
      <c r="J29" s="106"/>
      <c r="K29" s="104"/>
      <c r="L29" s="104"/>
      <c r="M29" s="105"/>
    </row>
    <row r="30" spans="1:13" ht="30" customHeight="1" thickBot="1">
      <c r="A30" s="71" t="s">
        <v>1101</v>
      </c>
      <c r="B30" s="166" t="s">
        <v>1102</v>
      </c>
      <c r="C30" s="166"/>
      <c r="D30" s="72">
        <f>SUM(D22:D29)</f>
        <v>296</v>
      </c>
      <c r="E30" s="72">
        <f>SUM(E22:E29)</f>
        <v>153</v>
      </c>
      <c r="F30" s="97">
        <f>SUM(F22:F29)</f>
        <v>143</v>
      </c>
      <c r="G30" s="117"/>
      <c r="H30" s="117"/>
      <c r="I30" s="117"/>
      <c r="J30" s="117"/>
      <c r="K30" s="117"/>
      <c r="L30" s="117"/>
      <c r="M30" s="118"/>
    </row>
    <row r="31" spans="1:6" ht="22.5" customHeight="1">
      <c r="A31" t="s">
        <v>1103</v>
      </c>
      <c r="D31" s="62">
        <f>D10+D20+D30</f>
        <v>878</v>
      </c>
      <c r="E31" s="62">
        <f>E10+E20+E30</f>
        <v>467</v>
      </c>
      <c r="F31" s="62">
        <f>F10+F20+F30</f>
        <v>411</v>
      </c>
    </row>
    <row r="40" spans="3:14" ht="16.5">
      <c r="C40" s="62"/>
      <c r="J40"/>
      <c r="K40"/>
      <c r="L40"/>
      <c r="M40"/>
      <c r="N40"/>
    </row>
    <row r="41" spans="3:14" ht="16.5">
      <c r="C41" s="62"/>
      <c r="J41"/>
      <c r="K41"/>
      <c r="L41"/>
      <c r="M41"/>
      <c r="N41"/>
    </row>
    <row r="42" spans="3:14" ht="16.5">
      <c r="C42" s="62"/>
      <c r="J42"/>
      <c r="K42"/>
      <c r="L42"/>
      <c r="M42"/>
      <c r="N42"/>
    </row>
    <row r="43" spans="3:14" ht="16.5">
      <c r="C43" s="62"/>
      <c r="J43"/>
      <c r="K43"/>
      <c r="L43"/>
      <c r="M43"/>
      <c r="N43"/>
    </row>
    <row r="44" spans="3:14" ht="16.5">
      <c r="C44" s="62"/>
      <c r="J44"/>
      <c r="K44"/>
      <c r="L44"/>
      <c r="M44"/>
      <c r="N44"/>
    </row>
    <row r="45" spans="3:14" ht="16.5">
      <c r="C45" s="62"/>
      <c r="J45"/>
      <c r="K45"/>
      <c r="L45"/>
      <c r="M45"/>
      <c r="N45"/>
    </row>
    <row r="46" spans="3:14" ht="16.5">
      <c r="C46" s="62"/>
      <c r="J46"/>
      <c r="K46"/>
      <c r="L46"/>
      <c r="M46"/>
      <c r="N46"/>
    </row>
  </sheetData>
  <sheetProtection/>
  <mergeCells count="33">
    <mergeCell ref="B30:C30"/>
    <mergeCell ref="B17:C17"/>
    <mergeCell ref="B18:C18"/>
    <mergeCell ref="B19:C19"/>
    <mergeCell ref="B20:C20"/>
    <mergeCell ref="B14:C14"/>
    <mergeCell ref="B27:C27"/>
    <mergeCell ref="B28:C28"/>
    <mergeCell ref="B29:C29"/>
    <mergeCell ref="B26:C26"/>
    <mergeCell ref="B8:C8"/>
    <mergeCell ref="A1:D1"/>
    <mergeCell ref="A2:C2"/>
    <mergeCell ref="B3:C3"/>
    <mergeCell ref="B4:C4"/>
    <mergeCell ref="B5:C5"/>
    <mergeCell ref="B9:C9"/>
    <mergeCell ref="B15:C15"/>
    <mergeCell ref="B16:C16"/>
    <mergeCell ref="B6:C6"/>
    <mergeCell ref="A3:A9"/>
    <mergeCell ref="B7:C7"/>
    <mergeCell ref="B12:C12"/>
    <mergeCell ref="B22:C22"/>
    <mergeCell ref="B24:C24"/>
    <mergeCell ref="B25:C25"/>
    <mergeCell ref="B10:C10"/>
    <mergeCell ref="B13:C13"/>
    <mergeCell ref="A11:C11"/>
    <mergeCell ref="A12:A19"/>
    <mergeCell ref="A21:C21"/>
    <mergeCell ref="B23:C23"/>
    <mergeCell ref="A22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Q5" sqref="Q5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4.75390625" style="0" customWidth="1"/>
    <col min="15" max="15" width="6.625" style="0" customWidth="1"/>
    <col min="16" max="16" width="9.625" style="0" customWidth="1"/>
    <col min="17" max="17" width="11.375" style="0" customWidth="1"/>
  </cols>
  <sheetData>
    <row r="1" spans="1:17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5"/>
      <c r="J1" s="184" t="s">
        <v>1029</v>
      </c>
      <c r="K1" s="184"/>
      <c r="L1" s="184"/>
      <c r="M1" s="184"/>
      <c r="N1" s="185"/>
      <c r="O1" s="135" t="s">
        <v>1020</v>
      </c>
      <c r="P1" s="130"/>
      <c r="Q1" s="131"/>
    </row>
    <row r="2" spans="1:17" ht="28.5" customHeight="1" thickBot="1">
      <c r="A2" s="186" t="s">
        <v>21</v>
      </c>
      <c r="B2" s="187"/>
      <c r="C2" s="187"/>
      <c r="D2" s="187"/>
      <c r="E2" s="187"/>
      <c r="F2" s="187"/>
      <c r="G2" s="187"/>
      <c r="H2" s="187"/>
      <c r="I2" s="188"/>
      <c r="J2" s="1" t="s">
        <v>32</v>
      </c>
      <c r="K2" s="2"/>
      <c r="L2" s="61"/>
      <c r="M2" s="1"/>
      <c r="N2" s="119"/>
      <c r="O2" s="129" t="s">
        <v>1023</v>
      </c>
      <c r="P2" s="133"/>
      <c r="Q2" s="134"/>
    </row>
    <row r="3" spans="1:17" ht="31.5" customHeight="1">
      <c r="A3" s="193" t="s">
        <v>4</v>
      </c>
      <c r="B3" s="195" t="s">
        <v>0</v>
      </c>
      <c r="C3" s="197" t="s">
        <v>6</v>
      </c>
      <c r="D3" s="199" t="s">
        <v>1011</v>
      </c>
      <c r="E3" s="200"/>
      <c r="F3" s="200"/>
      <c r="G3" s="200"/>
      <c r="H3" s="200"/>
      <c r="I3" s="200"/>
      <c r="J3" s="200"/>
      <c r="K3" s="200"/>
      <c r="L3" s="200"/>
      <c r="M3" s="200"/>
      <c r="N3" s="206"/>
      <c r="O3" s="3" t="s">
        <v>101</v>
      </c>
      <c r="P3" s="3" t="s">
        <v>1013</v>
      </c>
      <c r="Q3" s="207" t="s">
        <v>30</v>
      </c>
    </row>
    <row r="4" spans="1:17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 t="s">
        <v>12</v>
      </c>
      <c r="O4" s="5">
        <v>0.05</v>
      </c>
      <c r="P4" s="5">
        <v>0.15</v>
      </c>
      <c r="Q4" s="209"/>
    </row>
    <row r="5" spans="1:17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>AVERAGE(D5:M5)</f>
        <v>#DIV/0!</v>
      </c>
      <c r="O5" s="12"/>
      <c r="P5" s="12"/>
      <c r="Q5" s="125" t="e">
        <f>(N5*80%)+(O5*5%)+(P5*15%)</f>
        <v>#DIV/0!</v>
      </c>
    </row>
    <row r="6" spans="1:17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>AVERAGE(D6:M6)</f>
        <v>#DIV/0!</v>
      </c>
      <c r="O6" s="32"/>
      <c r="P6" s="32"/>
      <c r="Q6" s="158" t="e">
        <f>(N6*80%)+(O6*5%)+(P6*15%)</f>
        <v>#DIV/0!</v>
      </c>
    </row>
    <row r="7" spans="1:17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>AVERAGE(D7:M7)</f>
        <v>#DIV/0!</v>
      </c>
      <c r="O7" s="32"/>
      <c r="P7" s="32"/>
      <c r="Q7" s="158" t="e">
        <f>(N7*80%)+(O7*5%)+(P7*15%)</f>
        <v>#DIV/0!</v>
      </c>
    </row>
    <row r="8" spans="1:17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>AVERAGE(D8:M8)</f>
        <v>#DIV/0!</v>
      </c>
      <c r="O8" s="32"/>
      <c r="P8" s="32"/>
      <c r="Q8" s="158" t="e">
        <f>(N8*80%)+(O8*5%)+(P8*15%)</f>
        <v>#DIV/0!</v>
      </c>
    </row>
    <row r="9" spans="1:17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>AVERAGE(D9:M9)</f>
        <v>#DIV/0!</v>
      </c>
      <c r="O9" s="159"/>
      <c r="P9" s="159"/>
      <c r="Q9" s="160" t="e">
        <f>(N9*80%)+(O9*5%)+(P9*15%)</f>
        <v>#DIV/0!</v>
      </c>
    </row>
    <row r="10" spans="1:17" ht="16.5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149"/>
      <c r="N10" s="51" t="e">
        <f aca="true" t="shared" si="0" ref="N10:N49">AVERAGE(D10:M10)</f>
        <v>#DIV/0!</v>
      </c>
      <c r="O10" s="12"/>
      <c r="P10" s="12"/>
      <c r="Q10" s="125" t="e">
        <f>(N10*80%)+(O10*5%)+(P10*15%)</f>
        <v>#DIV/0!</v>
      </c>
    </row>
    <row r="11" spans="1:17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32"/>
      <c r="P11" s="32"/>
      <c r="Q11" s="158" t="e">
        <f aca="true" t="shared" si="1" ref="Q11:Q49">(N11*80%)+(O11*5%)+(P11*15%)</f>
        <v>#DIV/0!</v>
      </c>
    </row>
    <row r="12" spans="1:17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32"/>
      <c r="P12" s="32"/>
      <c r="Q12" s="158" t="e">
        <f t="shared" si="1"/>
        <v>#DIV/0!</v>
      </c>
    </row>
    <row r="13" spans="1:17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32"/>
      <c r="P13" s="32"/>
      <c r="Q13" s="158" t="e">
        <f t="shared" si="1"/>
        <v>#DIV/0!</v>
      </c>
    </row>
    <row r="14" spans="1:17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159"/>
      <c r="P14" s="159"/>
      <c r="Q14" s="160" t="e">
        <f t="shared" si="1"/>
        <v>#DIV/0!</v>
      </c>
    </row>
    <row r="15" spans="1:17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51" t="e">
        <f t="shared" si="0"/>
        <v>#DIV/0!</v>
      </c>
      <c r="O15" s="12"/>
      <c r="P15" s="12"/>
      <c r="Q15" s="125" t="e">
        <f t="shared" si="1"/>
        <v>#DIV/0!</v>
      </c>
    </row>
    <row r="16" spans="1:17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32"/>
      <c r="P16" s="32"/>
      <c r="Q16" s="158" t="e">
        <f t="shared" si="1"/>
        <v>#DIV/0!</v>
      </c>
    </row>
    <row r="17" spans="1:17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32"/>
      <c r="P17" s="32"/>
      <c r="Q17" s="158" t="e">
        <f t="shared" si="1"/>
        <v>#DIV/0!</v>
      </c>
    </row>
    <row r="18" spans="1:17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32"/>
      <c r="P18" s="32"/>
      <c r="Q18" s="158" t="e">
        <f t="shared" si="1"/>
        <v>#DIV/0!</v>
      </c>
    </row>
    <row r="19" spans="1:17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0"/>
        <v>#DIV/0!</v>
      </c>
      <c r="O19" s="159"/>
      <c r="P19" s="159"/>
      <c r="Q19" s="160" t="e">
        <f t="shared" si="1"/>
        <v>#DIV/0!</v>
      </c>
    </row>
    <row r="20" spans="1:17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12"/>
      <c r="P20" s="12"/>
      <c r="Q20" s="125" t="e">
        <f t="shared" si="1"/>
        <v>#DIV/0!</v>
      </c>
    </row>
    <row r="21" spans="1:17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32"/>
      <c r="P21" s="32"/>
      <c r="Q21" s="158" t="e">
        <f t="shared" si="1"/>
        <v>#DIV/0!</v>
      </c>
    </row>
    <row r="22" spans="1:17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32"/>
      <c r="P22" s="32"/>
      <c r="Q22" s="158" t="e">
        <f t="shared" si="1"/>
        <v>#DIV/0!</v>
      </c>
    </row>
    <row r="23" spans="1:17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32"/>
      <c r="P23" s="32"/>
      <c r="Q23" s="158" t="e">
        <f t="shared" si="1"/>
        <v>#DIV/0!</v>
      </c>
    </row>
    <row r="24" spans="1:17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159"/>
      <c r="P24" s="159"/>
      <c r="Q24" s="160" t="e">
        <f t="shared" si="1"/>
        <v>#DIV/0!</v>
      </c>
    </row>
    <row r="25" spans="1:17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51" t="e">
        <f t="shared" si="0"/>
        <v>#DIV/0!</v>
      </c>
      <c r="O25" s="12"/>
      <c r="P25" s="12"/>
      <c r="Q25" s="125" t="e">
        <f t="shared" si="1"/>
        <v>#DIV/0!</v>
      </c>
    </row>
    <row r="26" spans="1:17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32"/>
      <c r="P26" s="32"/>
      <c r="Q26" s="158" t="e">
        <f t="shared" si="1"/>
        <v>#DIV/0!</v>
      </c>
    </row>
    <row r="27" spans="1:17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32"/>
      <c r="P27" s="32"/>
      <c r="Q27" s="158" t="e">
        <f t="shared" si="1"/>
        <v>#DIV/0!</v>
      </c>
    </row>
    <row r="28" spans="1:17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32"/>
      <c r="P28" s="32"/>
      <c r="Q28" s="158" t="e">
        <f t="shared" si="1"/>
        <v>#DIV/0!</v>
      </c>
    </row>
    <row r="29" spans="1:17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0"/>
        <v>#DIV/0!</v>
      </c>
      <c r="O29" s="159"/>
      <c r="P29" s="159"/>
      <c r="Q29" s="160" t="e">
        <f t="shared" si="1"/>
        <v>#DIV/0!</v>
      </c>
    </row>
    <row r="30" spans="1:17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12"/>
      <c r="P30" s="12"/>
      <c r="Q30" s="125" t="e">
        <f t="shared" si="1"/>
        <v>#DIV/0!</v>
      </c>
    </row>
    <row r="31" spans="1:17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32"/>
      <c r="P31" s="32"/>
      <c r="Q31" s="158" t="e">
        <f t="shared" si="1"/>
        <v>#DIV/0!</v>
      </c>
    </row>
    <row r="32" spans="1:17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32"/>
      <c r="P32" s="32"/>
      <c r="Q32" s="158" t="e">
        <f t="shared" si="1"/>
        <v>#DIV/0!</v>
      </c>
    </row>
    <row r="33" spans="1:17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32"/>
      <c r="P33" s="32"/>
      <c r="Q33" s="158" t="e">
        <f t="shared" si="1"/>
        <v>#DIV/0!</v>
      </c>
    </row>
    <row r="34" spans="1:17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159"/>
      <c r="P34" s="159"/>
      <c r="Q34" s="160" t="e">
        <f t="shared" si="1"/>
        <v>#DIV/0!</v>
      </c>
    </row>
    <row r="35" spans="1:17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51" t="e">
        <f t="shared" si="0"/>
        <v>#DIV/0!</v>
      </c>
      <c r="O35" s="12"/>
      <c r="P35" s="12"/>
      <c r="Q35" s="125" t="e">
        <f t="shared" si="1"/>
        <v>#DIV/0!</v>
      </c>
    </row>
    <row r="36" spans="1:17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32"/>
      <c r="P36" s="32"/>
      <c r="Q36" s="158" t="e">
        <f t="shared" si="1"/>
        <v>#DIV/0!</v>
      </c>
    </row>
    <row r="37" spans="1:17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32"/>
      <c r="P37" s="32"/>
      <c r="Q37" s="158" t="e">
        <f t="shared" si="1"/>
        <v>#DIV/0!</v>
      </c>
    </row>
    <row r="38" spans="1:17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32"/>
      <c r="P38" s="32"/>
      <c r="Q38" s="158" t="e">
        <f t="shared" si="1"/>
        <v>#DIV/0!</v>
      </c>
    </row>
    <row r="39" spans="1:17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0"/>
        <v>#DIV/0!</v>
      </c>
      <c r="O39" s="159"/>
      <c r="P39" s="159"/>
      <c r="Q39" s="160" t="e">
        <f t="shared" si="1"/>
        <v>#DIV/0!</v>
      </c>
    </row>
    <row r="40" spans="1:17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12"/>
      <c r="P40" s="12"/>
      <c r="Q40" s="125" t="e">
        <f t="shared" si="1"/>
        <v>#DIV/0!</v>
      </c>
    </row>
    <row r="41" spans="1:17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32"/>
      <c r="P41" s="32"/>
      <c r="Q41" s="158" t="e">
        <f t="shared" si="1"/>
        <v>#DIV/0!</v>
      </c>
    </row>
    <row r="42" spans="1:17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32"/>
      <c r="P42" s="32"/>
      <c r="Q42" s="158" t="e">
        <f t="shared" si="1"/>
        <v>#DIV/0!</v>
      </c>
    </row>
    <row r="43" spans="1:17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32"/>
      <c r="P43" s="32"/>
      <c r="Q43" s="158" t="e">
        <f t="shared" si="1"/>
        <v>#DIV/0!</v>
      </c>
    </row>
    <row r="44" spans="1:17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0"/>
        <v>#DIV/0!</v>
      </c>
      <c r="O44" s="159"/>
      <c r="P44" s="159"/>
      <c r="Q44" s="160" t="e">
        <f t="shared" si="1"/>
        <v>#DIV/0!</v>
      </c>
    </row>
    <row r="45" spans="1:17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 t="e">
        <f t="shared" si="0"/>
        <v>#DIV/0!</v>
      </c>
      <c r="O45" s="12"/>
      <c r="P45" s="12"/>
      <c r="Q45" s="125" t="e">
        <f t="shared" si="1"/>
        <v>#DIV/0!</v>
      </c>
    </row>
    <row r="46" spans="1:17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 t="shared" si="0"/>
        <v>#DIV/0!</v>
      </c>
      <c r="O46" s="32"/>
      <c r="P46" s="32"/>
      <c r="Q46" s="158" t="e">
        <f t="shared" si="1"/>
        <v>#DIV/0!</v>
      </c>
    </row>
    <row r="47" spans="1:17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 t="shared" si="0"/>
        <v>#DIV/0!</v>
      </c>
      <c r="O47" s="32"/>
      <c r="P47" s="32"/>
      <c r="Q47" s="158" t="e">
        <f t="shared" si="1"/>
        <v>#DIV/0!</v>
      </c>
    </row>
    <row r="48" spans="1:17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 t="shared" si="0"/>
        <v>#DIV/0!</v>
      </c>
      <c r="O48" s="32"/>
      <c r="P48" s="32"/>
      <c r="Q48" s="158" t="e">
        <f t="shared" si="1"/>
        <v>#DIV/0!</v>
      </c>
    </row>
    <row r="49" spans="1:17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 t="shared" si="0"/>
        <v>#DIV/0!</v>
      </c>
      <c r="O49" s="159"/>
      <c r="P49" s="159"/>
      <c r="Q49" s="160" t="e">
        <f t="shared" si="1"/>
        <v>#DIV/0!</v>
      </c>
    </row>
  </sheetData>
  <sheetProtection/>
  <protectedRanges>
    <protectedRange password="CC3D" sqref="A5:M49" name="第一次段考_1"/>
  </protectedRanges>
  <mergeCells count="8">
    <mergeCell ref="Q3:Q4"/>
    <mergeCell ref="A1:I1"/>
    <mergeCell ref="J1:N1"/>
    <mergeCell ref="A2:I2"/>
    <mergeCell ref="A3:A4"/>
    <mergeCell ref="B3:B4"/>
    <mergeCell ref="C3:C4"/>
    <mergeCell ref="D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="85" zoomScaleNormal="85" zoomScalePageLayoutView="0" workbookViewId="0" topLeftCell="R1">
      <selection activeCell="Y3" sqref="Y3:AA43"/>
    </sheetView>
  </sheetViews>
  <sheetFormatPr defaultColWidth="8.875" defaultRowHeight="15.75"/>
  <cols>
    <col min="1" max="6" width="8.875" style="81" customWidth="1"/>
    <col min="7" max="7" width="14.25390625" style="81" customWidth="1"/>
    <col min="8" max="16384" width="8.875" style="81" customWidth="1"/>
  </cols>
  <sheetData>
    <row r="1" spans="1:27" ht="19.5">
      <c r="A1" s="178" t="s">
        <v>1034</v>
      </c>
      <c r="B1" s="178"/>
      <c r="C1" s="178"/>
      <c r="D1" s="80"/>
      <c r="E1" s="179" t="s">
        <v>1035</v>
      </c>
      <c r="F1" s="180"/>
      <c r="G1" s="181"/>
      <c r="I1" s="178" t="s">
        <v>1036</v>
      </c>
      <c r="J1" s="178"/>
      <c r="K1" s="178"/>
      <c r="M1" s="178" t="s">
        <v>1037</v>
      </c>
      <c r="N1" s="178"/>
      <c r="O1" s="178"/>
      <c r="Q1" s="178" t="s">
        <v>1038</v>
      </c>
      <c r="R1" s="178"/>
      <c r="S1" s="178"/>
      <c r="U1" s="178" t="s">
        <v>1039</v>
      </c>
      <c r="V1" s="178"/>
      <c r="W1" s="178"/>
      <c r="Y1" s="178" t="s">
        <v>1040</v>
      </c>
      <c r="Z1" s="178"/>
      <c r="AA1" s="178"/>
    </row>
    <row r="2" spans="1:27" ht="19.5">
      <c r="A2" s="82" t="s">
        <v>397</v>
      </c>
      <c r="B2" s="83" t="s">
        <v>87</v>
      </c>
      <c r="C2" s="82" t="s">
        <v>88</v>
      </c>
      <c r="D2" s="84"/>
      <c r="E2" s="82" t="s">
        <v>397</v>
      </c>
      <c r="F2" s="83" t="s">
        <v>87</v>
      </c>
      <c r="G2" s="82" t="s">
        <v>88</v>
      </c>
      <c r="H2" s="85"/>
      <c r="I2" s="82" t="s">
        <v>397</v>
      </c>
      <c r="J2" s="83" t="s">
        <v>87</v>
      </c>
      <c r="K2" s="82" t="s">
        <v>88</v>
      </c>
      <c r="L2" s="85"/>
      <c r="M2" s="82" t="s">
        <v>397</v>
      </c>
      <c r="N2" s="83" t="s">
        <v>87</v>
      </c>
      <c r="O2" s="82" t="s">
        <v>88</v>
      </c>
      <c r="P2" s="85"/>
      <c r="Q2" s="82" t="s">
        <v>397</v>
      </c>
      <c r="R2" s="83" t="s">
        <v>87</v>
      </c>
      <c r="S2" s="82" t="s">
        <v>88</v>
      </c>
      <c r="T2" s="85"/>
      <c r="U2" s="82" t="s">
        <v>397</v>
      </c>
      <c r="V2" s="83" t="s">
        <v>87</v>
      </c>
      <c r="W2" s="82" t="s">
        <v>88</v>
      </c>
      <c r="X2" s="85"/>
      <c r="Y2" s="82" t="s">
        <v>397</v>
      </c>
      <c r="Z2" s="83" t="s">
        <v>87</v>
      </c>
      <c r="AA2" s="82" t="s">
        <v>88</v>
      </c>
    </row>
    <row r="3" spans="1:27" ht="19.5">
      <c r="A3" s="86">
        <v>1</v>
      </c>
      <c r="B3" s="87">
        <v>955001</v>
      </c>
      <c r="C3" s="86" t="s">
        <v>682</v>
      </c>
      <c r="D3" s="80"/>
      <c r="E3" s="86">
        <v>1</v>
      </c>
      <c r="F3" s="87">
        <v>955021</v>
      </c>
      <c r="G3" s="86" t="s">
        <v>117</v>
      </c>
      <c r="I3" s="86">
        <v>1</v>
      </c>
      <c r="J3" s="87">
        <v>955043</v>
      </c>
      <c r="K3" s="86" t="s">
        <v>683</v>
      </c>
      <c r="M3" s="86">
        <v>1</v>
      </c>
      <c r="N3" s="87">
        <v>955066</v>
      </c>
      <c r="O3" s="86" t="s">
        <v>684</v>
      </c>
      <c r="Q3" s="86">
        <v>1</v>
      </c>
      <c r="R3" s="87">
        <v>955089</v>
      </c>
      <c r="S3" s="86" t="s">
        <v>685</v>
      </c>
      <c r="U3" s="86">
        <v>1</v>
      </c>
      <c r="V3" s="87">
        <v>955112</v>
      </c>
      <c r="W3" s="86" t="s">
        <v>686</v>
      </c>
      <c r="Y3" s="86">
        <v>1</v>
      </c>
      <c r="Z3" s="87">
        <v>955133</v>
      </c>
      <c r="AA3" s="86" t="s">
        <v>687</v>
      </c>
    </row>
    <row r="4" spans="1:27" ht="19.5">
      <c r="A4" s="86">
        <v>2</v>
      </c>
      <c r="B4" s="87">
        <v>955002</v>
      </c>
      <c r="C4" s="86" t="s">
        <v>688</v>
      </c>
      <c r="D4" s="80"/>
      <c r="E4" s="86">
        <v>2</v>
      </c>
      <c r="F4" s="87">
        <v>955022</v>
      </c>
      <c r="G4" s="86" t="s">
        <v>689</v>
      </c>
      <c r="I4" s="86">
        <v>2</v>
      </c>
      <c r="J4" s="87">
        <v>955045</v>
      </c>
      <c r="K4" s="86" t="s">
        <v>690</v>
      </c>
      <c r="M4" s="86">
        <v>2</v>
      </c>
      <c r="N4" s="87">
        <v>955067</v>
      </c>
      <c r="O4" s="86" t="s">
        <v>691</v>
      </c>
      <c r="Q4" s="86">
        <v>2</v>
      </c>
      <c r="R4" s="87">
        <v>955090</v>
      </c>
      <c r="S4" s="86" t="s">
        <v>692</v>
      </c>
      <c r="U4" s="86">
        <v>2</v>
      </c>
      <c r="V4" s="87">
        <v>955113</v>
      </c>
      <c r="W4" s="86" t="s">
        <v>693</v>
      </c>
      <c r="Y4" s="86">
        <v>2</v>
      </c>
      <c r="Z4" s="87">
        <v>955134</v>
      </c>
      <c r="AA4" s="86" t="s">
        <v>694</v>
      </c>
    </row>
    <row r="5" spans="1:27" ht="19.5">
      <c r="A5" s="86">
        <v>3</v>
      </c>
      <c r="B5" s="87">
        <v>955003</v>
      </c>
      <c r="C5" s="86" t="s">
        <v>695</v>
      </c>
      <c r="D5" s="80"/>
      <c r="E5" s="86">
        <v>3</v>
      </c>
      <c r="F5" s="87">
        <v>955023</v>
      </c>
      <c r="G5" s="86" t="s">
        <v>696</v>
      </c>
      <c r="I5" s="86">
        <v>3</v>
      </c>
      <c r="J5" s="87">
        <v>955046</v>
      </c>
      <c r="K5" s="86" t="s">
        <v>697</v>
      </c>
      <c r="M5" s="86">
        <v>3</v>
      </c>
      <c r="N5" s="87">
        <v>955068</v>
      </c>
      <c r="O5" s="86" t="s">
        <v>698</v>
      </c>
      <c r="Q5" s="86">
        <v>3</v>
      </c>
      <c r="R5" s="87">
        <v>955091</v>
      </c>
      <c r="S5" s="86" t="s">
        <v>691</v>
      </c>
      <c r="U5" s="86">
        <v>3</v>
      </c>
      <c r="V5" s="87">
        <v>955114</v>
      </c>
      <c r="W5" s="86" t="s">
        <v>699</v>
      </c>
      <c r="Y5" s="86">
        <v>3</v>
      </c>
      <c r="Z5" s="87">
        <v>955135</v>
      </c>
      <c r="AA5" s="86" t="s">
        <v>700</v>
      </c>
    </row>
    <row r="6" spans="1:27" ht="19.5">
      <c r="A6" s="86">
        <v>4</v>
      </c>
      <c r="B6" s="87">
        <v>955004</v>
      </c>
      <c r="C6" s="86" t="s">
        <v>701</v>
      </c>
      <c r="D6" s="80"/>
      <c r="E6" s="86">
        <v>4</v>
      </c>
      <c r="F6" s="87">
        <v>955024</v>
      </c>
      <c r="G6" s="86" t="s">
        <v>702</v>
      </c>
      <c r="I6" s="86">
        <v>4</v>
      </c>
      <c r="J6" s="87">
        <v>955047</v>
      </c>
      <c r="K6" s="86" t="s">
        <v>703</v>
      </c>
      <c r="M6" s="86">
        <v>4</v>
      </c>
      <c r="N6" s="87">
        <v>955069</v>
      </c>
      <c r="O6" s="86" t="s">
        <v>704</v>
      </c>
      <c r="Q6" s="86">
        <v>4</v>
      </c>
      <c r="R6" s="87">
        <v>955092</v>
      </c>
      <c r="S6" s="86" t="s">
        <v>705</v>
      </c>
      <c r="U6" s="86">
        <v>4</v>
      </c>
      <c r="V6" s="87">
        <v>955115</v>
      </c>
      <c r="W6" s="86" t="s">
        <v>706</v>
      </c>
      <c r="Y6" s="86">
        <v>4</v>
      </c>
      <c r="Z6" s="87">
        <v>955136</v>
      </c>
      <c r="AA6" s="86" t="s">
        <v>707</v>
      </c>
    </row>
    <row r="7" spans="1:27" ht="19.5">
      <c r="A7" s="86">
        <v>5</v>
      </c>
      <c r="B7" s="87">
        <v>955005</v>
      </c>
      <c r="C7" s="86" t="s">
        <v>708</v>
      </c>
      <c r="D7" s="80"/>
      <c r="E7" s="86">
        <v>5</v>
      </c>
      <c r="F7" s="87">
        <v>955025</v>
      </c>
      <c r="G7" s="86" t="s">
        <v>709</v>
      </c>
      <c r="I7" s="86">
        <v>5</v>
      </c>
      <c r="J7" s="87">
        <v>955048</v>
      </c>
      <c r="K7" s="86" t="s">
        <v>710</v>
      </c>
      <c r="M7" s="86">
        <v>5</v>
      </c>
      <c r="N7" s="87">
        <v>955070</v>
      </c>
      <c r="O7" s="86" t="s">
        <v>711</v>
      </c>
      <c r="Q7" s="86">
        <v>5</v>
      </c>
      <c r="R7" s="87">
        <v>955093</v>
      </c>
      <c r="S7" s="86" t="s">
        <v>712</v>
      </c>
      <c r="U7" s="86">
        <v>5</v>
      </c>
      <c r="V7" s="87">
        <v>955116</v>
      </c>
      <c r="W7" s="86" t="s">
        <v>713</v>
      </c>
      <c r="Y7" s="86">
        <v>5</v>
      </c>
      <c r="Z7" s="87">
        <v>955137</v>
      </c>
      <c r="AA7" s="86" t="s">
        <v>714</v>
      </c>
    </row>
    <row r="8" spans="1:27" ht="19.5">
      <c r="A8" s="86">
        <v>6</v>
      </c>
      <c r="B8" s="87">
        <v>955006</v>
      </c>
      <c r="C8" s="86" t="s">
        <v>715</v>
      </c>
      <c r="D8" s="80"/>
      <c r="E8" s="86">
        <v>6</v>
      </c>
      <c r="F8" s="87">
        <v>955026</v>
      </c>
      <c r="G8" s="86" t="s">
        <v>716</v>
      </c>
      <c r="I8" s="86">
        <v>6</v>
      </c>
      <c r="J8" s="87">
        <v>955049</v>
      </c>
      <c r="K8" s="86" t="s">
        <v>717</v>
      </c>
      <c r="M8" s="86">
        <v>6</v>
      </c>
      <c r="N8" s="87">
        <v>955071</v>
      </c>
      <c r="O8" s="86" t="s">
        <v>718</v>
      </c>
      <c r="Q8" s="86">
        <v>6</v>
      </c>
      <c r="R8" s="87">
        <v>955094</v>
      </c>
      <c r="S8" s="86" t="s">
        <v>719</v>
      </c>
      <c r="U8" s="86">
        <v>6</v>
      </c>
      <c r="V8" s="87">
        <v>955117</v>
      </c>
      <c r="W8" s="86" t="s">
        <v>720</v>
      </c>
      <c r="Y8" s="86">
        <v>6</v>
      </c>
      <c r="Z8" s="87">
        <v>955138</v>
      </c>
      <c r="AA8" s="86" t="s">
        <v>721</v>
      </c>
    </row>
    <row r="9" spans="1:27" ht="19.5">
      <c r="A9" s="86">
        <v>7</v>
      </c>
      <c r="B9" s="87">
        <v>955007</v>
      </c>
      <c r="C9" s="86" t="s">
        <v>722</v>
      </c>
      <c r="D9" s="80"/>
      <c r="E9" s="86">
        <v>7</v>
      </c>
      <c r="F9" s="87">
        <v>955027</v>
      </c>
      <c r="G9" s="86" t="s">
        <v>723</v>
      </c>
      <c r="I9" s="86">
        <v>7</v>
      </c>
      <c r="J9" s="87">
        <v>955050</v>
      </c>
      <c r="K9" s="86" t="s">
        <v>724</v>
      </c>
      <c r="M9" s="86">
        <v>7</v>
      </c>
      <c r="N9" s="87">
        <v>955072</v>
      </c>
      <c r="O9" s="86" t="s">
        <v>725</v>
      </c>
      <c r="Q9" s="86">
        <v>7</v>
      </c>
      <c r="R9" s="87">
        <v>955095</v>
      </c>
      <c r="S9" s="86" t="s">
        <v>726</v>
      </c>
      <c r="U9" s="86">
        <v>7</v>
      </c>
      <c r="V9" s="87">
        <v>955118</v>
      </c>
      <c r="W9" s="86" t="s">
        <v>148</v>
      </c>
      <c r="Y9" s="86">
        <v>7</v>
      </c>
      <c r="Z9" s="87">
        <v>955139</v>
      </c>
      <c r="AA9" s="86" t="s">
        <v>727</v>
      </c>
    </row>
    <row r="10" spans="1:27" ht="19.5">
      <c r="A10" s="86">
        <v>8</v>
      </c>
      <c r="B10" s="87">
        <v>955008</v>
      </c>
      <c r="C10" s="86" t="s">
        <v>728</v>
      </c>
      <c r="D10" s="80"/>
      <c r="E10" s="86">
        <v>8</v>
      </c>
      <c r="F10" s="87">
        <v>955028</v>
      </c>
      <c r="G10" s="86" t="s">
        <v>729</v>
      </c>
      <c r="I10" s="86">
        <v>8</v>
      </c>
      <c r="J10" s="87">
        <v>955051</v>
      </c>
      <c r="K10" s="86" t="s">
        <v>730</v>
      </c>
      <c r="M10" s="86">
        <v>9</v>
      </c>
      <c r="N10" s="87">
        <v>955074</v>
      </c>
      <c r="O10" s="86" t="s">
        <v>731</v>
      </c>
      <c r="Q10" s="86">
        <v>8</v>
      </c>
      <c r="R10" s="87">
        <v>955096</v>
      </c>
      <c r="S10" s="86" t="s">
        <v>732</v>
      </c>
      <c r="U10" s="86">
        <v>8</v>
      </c>
      <c r="V10" s="87">
        <v>955119</v>
      </c>
      <c r="W10" s="86" t="s">
        <v>733</v>
      </c>
      <c r="Y10" s="86">
        <v>8</v>
      </c>
      <c r="Z10" s="87">
        <v>955140</v>
      </c>
      <c r="AA10" s="86" t="s">
        <v>734</v>
      </c>
    </row>
    <row r="11" spans="1:27" ht="19.5">
      <c r="A11" s="86">
        <v>9</v>
      </c>
      <c r="B11" s="87">
        <v>955009</v>
      </c>
      <c r="C11" s="86" t="s">
        <v>735</v>
      </c>
      <c r="D11" s="80"/>
      <c r="E11" s="86">
        <v>9</v>
      </c>
      <c r="F11" s="87">
        <v>955029</v>
      </c>
      <c r="G11" s="86" t="s">
        <v>736</v>
      </c>
      <c r="I11" s="86">
        <v>9</v>
      </c>
      <c r="J11" s="87">
        <v>955052</v>
      </c>
      <c r="K11" s="86" t="s">
        <v>737</v>
      </c>
      <c r="M11" s="86">
        <v>10</v>
      </c>
      <c r="N11" s="87">
        <v>955075</v>
      </c>
      <c r="O11" s="86" t="s">
        <v>738</v>
      </c>
      <c r="Q11" s="86">
        <v>9</v>
      </c>
      <c r="R11" s="87">
        <v>955097</v>
      </c>
      <c r="S11" s="86" t="s">
        <v>739</v>
      </c>
      <c r="U11" s="86">
        <v>9</v>
      </c>
      <c r="V11" s="87">
        <v>955120</v>
      </c>
      <c r="W11" s="86" t="s">
        <v>740</v>
      </c>
      <c r="Y11" s="86">
        <v>9</v>
      </c>
      <c r="Z11" s="87">
        <v>955141</v>
      </c>
      <c r="AA11" s="86" t="s">
        <v>741</v>
      </c>
    </row>
    <row r="12" spans="1:27" ht="19.5">
      <c r="A12" s="86">
        <v>10</v>
      </c>
      <c r="B12" s="87">
        <v>955010</v>
      </c>
      <c r="C12" s="86" t="s">
        <v>742</v>
      </c>
      <c r="D12" s="80"/>
      <c r="E12" s="86">
        <v>10</v>
      </c>
      <c r="F12" s="87">
        <v>955030</v>
      </c>
      <c r="G12" s="86" t="s">
        <v>743</v>
      </c>
      <c r="I12" s="86">
        <v>10</v>
      </c>
      <c r="J12" s="87">
        <v>955053</v>
      </c>
      <c r="K12" s="86" t="s">
        <v>744</v>
      </c>
      <c r="M12" s="86">
        <v>11</v>
      </c>
      <c r="N12" s="87">
        <v>955076</v>
      </c>
      <c r="O12" s="86" t="s">
        <v>745</v>
      </c>
      <c r="Q12" s="86">
        <v>10</v>
      </c>
      <c r="R12" s="87">
        <v>955098</v>
      </c>
      <c r="S12" s="86" t="s">
        <v>746</v>
      </c>
      <c r="U12" s="86">
        <v>10</v>
      </c>
      <c r="V12" s="87">
        <v>955121</v>
      </c>
      <c r="W12" s="86" t="s">
        <v>747</v>
      </c>
      <c r="Y12" s="86">
        <v>10</v>
      </c>
      <c r="Z12" s="87">
        <v>955142</v>
      </c>
      <c r="AA12" s="86" t="s">
        <v>748</v>
      </c>
    </row>
    <row r="13" spans="1:27" ht="19.5">
      <c r="A13" s="86">
        <v>11</v>
      </c>
      <c r="B13" s="87">
        <v>955011</v>
      </c>
      <c r="C13" s="86" t="s">
        <v>749</v>
      </c>
      <c r="D13" s="80"/>
      <c r="E13" s="86">
        <v>11</v>
      </c>
      <c r="F13" s="87">
        <v>955031</v>
      </c>
      <c r="G13" s="86" t="s">
        <v>750</v>
      </c>
      <c r="I13" s="86">
        <v>11</v>
      </c>
      <c r="J13" s="87">
        <v>955054</v>
      </c>
      <c r="K13" s="86" t="s">
        <v>751</v>
      </c>
      <c r="M13" s="86">
        <v>12</v>
      </c>
      <c r="N13" s="87">
        <v>955077</v>
      </c>
      <c r="O13" s="86" t="s">
        <v>752</v>
      </c>
      <c r="Q13" s="86">
        <v>11</v>
      </c>
      <c r="R13" s="87">
        <v>955099</v>
      </c>
      <c r="S13" s="86" t="s">
        <v>753</v>
      </c>
      <c r="U13" s="86">
        <v>11</v>
      </c>
      <c r="V13" s="87">
        <v>955122</v>
      </c>
      <c r="W13" s="86" t="s">
        <v>754</v>
      </c>
      <c r="Y13" s="86">
        <v>11</v>
      </c>
      <c r="Z13" s="87">
        <v>955143</v>
      </c>
      <c r="AA13" s="86" t="s">
        <v>755</v>
      </c>
    </row>
    <row r="14" spans="1:27" ht="19.5">
      <c r="A14" s="86">
        <v>12</v>
      </c>
      <c r="B14" s="87">
        <v>955012</v>
      </c>
      <c r="C14" s="86" t="s">
        <v>756</v>
      </c>
      <c r="D14" s="80"/>
      <c r="E14" s="86">
        <v>12</v>
      </c>
      <c r="F14" s="87">
        <v>955032</v>
      </c>
      <c r="G14" s="86" t="s">
        <v>757</v>
      </c>
      <c r="I14" s="86">
        <v>12</v>
      </c>
      <c r="J14" s="87">
        <v>955055</v>
      </c>
      <c r="K14" s="86" t="s">
        <v>758</v>
      </c>
      <c r="M14" s="86">
        <v>13</v>
      </c>
      <c r="N14" s="87">
        <v>955078</v>
      </c>
      <c r="O14" s="86" t="s">
        <v>759</v>
      </c>
      <c r="Q14" s="86">
        <v>12</v>
      </c>
      <c r="R14" s="87">
        <v>955100</v>
      </c>
      <c r="S14" s="86" t="s">
        <v>760</v>
      </c>
      <c r="U14" s="86">
        <v>12</v>
      </c>
      <c r="V14" s="87">
        <v>955123</v>
      </c>
      <c r="W14" s="86" t="s">
        <v>761</v>
      </c>
      <c r="Y14" s="86">
        <v>12</v>
      </c>
      <c r="Z14" s="87">
        <v>955145</v>
      </c>
      <c r="AA14" s="86" t="s">
        <v>762</v>
      </c>
    </row>
    <row r="15" spans="1:27" ht="19.5">
      <c r="A15" s="86">
        <v>13</v>
      </c>
      <c r="B15" s="87">
        <v>955013</v>
      </c>
      <c r="C15" s="86" t="s">
        <v>763</v>
      </c>
      <c r="D15" s="80"/>
      <c r="E15" s="86">
        <v>13</v>
      </c>
      <c r="F15" s="87">
        <v>955033</v>
      </c>
      <c r="G15" s="86" t="s">
        <v>764</v>
      </c>
      <c r="I15" s="86">
        <v>13</v>
      </c>
      <c r="J15" s="87">
        <v>955056</v>
      </c>
      <c r="K15" s="86" t="s">
        <v>765</v>
      </c>
      <c r="M15" s="86">
        <v>14</v>
      </c>
      <c r="N15" s="87">
        <v>955079</v>
      </c>
      <c r="O15" s="86" t="s">
        <v>766</v>
      </c>
      <c r="Q15" s="86">
        <v>13</v>
      </c>
      <c r="R15" s="87">
        <v>955101</v>
      </c>
      <c r="S15" s="86" t="s">
        <v>767</v>
      </c>
      <c r="U15" s="86">
        <v>13</v>
      </c>
      <c r="V15" s="87">
        <v>955124</v>
      </c>
      <c r="W15" s="86" t="s">
        <v>768</v>
      </c>
      <c r="Y15" s="86">
        <v>13</v>
      </c>
      <c r="Z15" s="87">
        <v>955146</v>
      </c>
      <c r="AA15" s="86" t="s">
        <v>769</v>
      </c>
    </row>
    <row r="16" spans="1:27" ht="19.5">
      <c r="A16" s="86">
        <v>14</v>
      </c>
      <c r="B16" s="87">
        <v>955014</v>
      </c>
      <c r="C16" s="86" t="s">
        <v>770</v>
      </c>
      <c r="D16" s="80"/>
      <c r="E16" s="86">
        <v>14</v>
      </c>
      <c r="F16" s="87">
        <v>955034</v>
      </c>
      <c r="G16" s="86" t="s">
        <v>771</v>
      </c>
      <c r="I16" s="86">
        <v>15</v>
      </c>
      <c r="J16" s="87">
        <v>955058</v>
      </c>
      <c r="K16" s="86" t="s">
        <v>778</v>
      </c>
      <c r="M16" s="86">
        <v>15</v>
      </c>
      <c r="N16" s="87">
        <v>955080</v>
      </c>
      <c r="O16" s="86" t="s">
        <v>772</v>
      </c>
      <c r="Q16" s="86">
        <v>14</v>
      </c>
      <c r="R16" s="87">
        <v>955102</v>
      </c>
      <c r="S16" s="86" t="s">
        <v>773</v>
      </c>
      <c r="U16" s="86">
        <v>14</v>
      </c>
      <c r="V16" s="87">
        <v>955125</v>
      </c>
      <c r="W16" s="86" t="s">
        <v>774</v>
      </c>
      <c r="Y16" s="86">
        <v>14</v>
      </c>
      <c r="Z16" s="87">
        <v>955147</v>
      </c>
      <c r="AA16" s="86" t="s">
        <v>775</v>
      </c>
    </row>
    <row r="17" spans="1:27" ht="19.5">
      <c r="A17" s="86">
        <v>15</v>
      </c>
      <c r="B17" s="87">
        <v>955015</v>
      </c>
      <c r="C17" s="86" t="s">
        <v>776</v>
      </c>
      <c r="D17" s="80"/>
      <c r="E17" s="86">
        <v>15</v>
      </c>
      <c r="F17" s="87">
        <v>955035</v>
      </c>
      <c r="G17" s="86" t="s">
        <v>777</v>
      </c>
      <c r="I17" s="86">
        <v>16</v>
      </c>
      <c r="J17" s="87">
        <v>955059</v>
      </c>
      <c r="K17" s="86" t="s">
        <v>785</v>
      </c>
      <c r="M17" s="86">
        <v>16</v>
      </c>
      <c r="N17" s="87">
        <v>955081</v>
      </c>
      <c r="O17" s="86" t="s">
        <v>779</v>
      </c>
      <c r="Q17" s="86">
        <v>15</v>
      </c>
      <c r="R17" s="87">
        <v>955103</v>
      </c>
      <c r="S17" s="86" t="s">
        <v>780</v>
      </c>
      <c r="U17" s="86">
        <v>15</v>
      </c>
      <c r="V17" s="87">
        <v>955126</v>
      </c>
      <c r="W17" s="86" t="s">
        <v>781</v>
      </c>
      <c r="Y17" s="86">
        <v>15</v>
      </c>
      <c r="Z17" s="87">
        <v>955148</v>
      </c>
      <c r="AA17" s="86" t="s">
        <v>782</v>
      </c>
    </row>
    <row r="18" spans="1:27" ht="19.5">
      <c r="A18" s="86">
        <v>16</v>
      </c>
      <c r="B18" s="87">
        <v>955016</v>
      </c>
      <c r="C18" s="86" t="s">
        <v>783</v>
      </c>
      <c r="D18" s="80"/>
      <c r="E18" s="86">
        <v>16</v>
      </c>
      <c r="F18" s="87">
        <v>955036</v>
      </c>
      <c r="G18" s="86" t="s">
        <v>784</v>
      </c>
      <c r="I18" s="86">
        <v>18</v>
      </c>
      <c r="J18" s="87">
        <v>955061</v>
      </c>
      <c r="K18" s="86" t="s">
        <v>798</v>
      </c>
      <c r="M18" s="86">
        <v>17</v>
      </c>
      <c r="N18" s="87">
        <v>955082</v>
      </c>
      <c r="O18" s="86" t="s">
        <v>786</v>
      </c>
      <c r="Q18" s="86">
        <v>16</v>
      </c>
      <c r="R18" s="87">
        <v>955104</v>
      </c>
      <c r="S18" s="86" t="s">
        <v>787</v>
      </c>
      <c r="U18" s="86">
        <v>16</v>
      </c>
      <c r="V18" s="87">
        <v>955127</v>
      </c>
      <c r="W18" s="86" t="s">
        <v>788</v>
      </c>
      <c r="Y18" s="86">
        <v>16</v>
      </c>
      <c r="Z18" s="87">
        <v>955149</v>
      </c>
      <c r="AA18" s="86" t="s">
        <v>789</v>
      </c>
    </row>
    <row r="19" spans="1:27" ht="19.5">
      <c r="A19" s="86">
        <v>17</v>
      </c>
      <c r="B19" s="87">
        <v>955017</v>
      </c>
      <c r="C19" s="86" t="s">
        <v>790</v>
      </c>
      <c r="D19" s="80"/>
      <c r="E19" s="86">
        <v>17</v>
      </c>
      <c r="F19" s="87">
        <v>955037</v>
      </c>
      <c r="G19" s="86" t="s">
        <v>791</v>
      </c>
      <c r="I19" s="86">
        <v>19</v>
      </c>
      <c r="J19" s="87">
        <v>955062</v>
      </c>
      <c r="K19" s="86" t="s">
        <v>805</v>
      </c>
      <c r="M19" s="86">
        <v>18</v>
      </c>
      <c r="N19" s="87">
        <v>955083</v>
      </c>
      <c r="O19" s="86" t="s">
        <v>792</v>
      </c>
      <c r="Q19" s="86">
        <v>17</v>
      </c>
      <c r="R19" s="87">
        <v>955105</v>
      </c>
      <c r="S19" s="86" t="s">
        <v>793</v>
      </c>
      <c r="U19" s="86">
        <v>17</v>
      </c>
      <c r="V19" s="87">
        <v>955128</v>
      </c>
      <c r="W19" s="86" t="s">
        <v>794</v>
      </c>
      <c r="Y19" s="86">
        <v>17</v>
      </c>
      <c r="Z19" s="87">
        <v>955150</v>
      </c>
      <c r="AA19" s="86" t="s">
        <v>795</v>
      </c>
    </row>
    <row r="20" spans="1:27" ht="19.5">
      <c r="A20" s="86">
        <v>18</v>
      </c>
      <c r="B20" s="87">
        <v>955018</v>
      </c>
      <c r="C20" s="86" t="s">
        <v>796</v>
      </c>
      <c r="D20" s="80"/>
      <c r="E20" s="86">
        <v>18</v>
      </c>
      <c r="F20" s="87">
        <v>955038</v>
      </c>
      <c r="G20" s="86" t="s">
        <v>797</v>
      </c>
      <c r="I20" s="86">
        <v>20</v>
      </c>
      <c r="J20" s="87">
        <v>955063</v>
      </c>
      <c r="K20" s="86" t="s">
        <v>812</v>
      </c>
      <c r="M20" s="86">
        <v>20</v>
      </c>
      <c r="N20" s="87">
        <v>955085</v>
      </c>
      <c r="O20" s="86" t="s">
        <v>799</v>
      </c>
      <c r="Q20" s="86">
        <v>18</v>
      </c>
      <c r="R20" s="87">
        <v>955106</v>
      </c>
      <c r="S20" s="86" t="s">
        <v>800</v>
      </c>
      <c r="U20" s="86">
        <v>18</v>
      </c>
      <c r="V20" s="87">
        <v>955129</v>
      </c>
      <c r="W20" s="86" t="s">
        <v>801</v>
      </c>
      <c r="Y20" s="86">
        <v>18</v>
      </c>
      <c r="Z20" s="87">
        <v>955151</v>
      </c>
      <c r="AA20" s="86" t="s">
        <v>802</v>
      </c>
    </row>
    <row r="21" spans="1:27" ht="19.5">
      <c r="A21" s="86">
        <v>19</v>
      </c>
      <c r="B21" s="87">
        <v>955019</v>
      </c>
      <c r="C21" s="86" t="s">
        <v>803</v>
      </c>
      <c r="D21" s="80"/>
      <c r="E21" s="86">
        <v>19</v>
      </c>
      <c r="F21" s="87">
        <v>955039</v>
      </c>
      <c r="G21" s="86" t="s">
        <v>804</v>
      </c>
      <c r="I21" s="86">
        <v>21</v>
      </c>
      <c r="J21" s="87">
        <v>955064</v>
      </c>
      <c r="K21" s="86" t="s">
        <v>819</v>
      </c>
      <c r="M21" s="86">
        <v>21</v>
      </c>
      <c r="N21" s="87">
        <v>955086</v>
      </c>
      <c r="O21" s="86" t="s">
        <v>806</v>
      </c>
      <c r="Q21" s="86">
        <v>19</v>
      </c>
      <c r="R21" s="87">
        <v>955107</v>
      </c>
      <c r="S21" s="86" t="s">
        <v>807</v>
      </c>
      <c r="U21" s="86">
        <v>19</v>
      </c>
      <c r="V21" s="87">
        <v>955130</v>
      </c>
      <c r="W21" s="86" t="s">
        <v>808</v>
      </c>
      <c r="Y21" s="86">
        <v>19</v>
      </c>
      <c r="Z21" s="87">
        <v>955152</v>
      </c>
      <c r="AA21" s="86" t="s">
        <v>809</v>
      </c>
    </row>
    <row r="22" spans="1:27" ht="19.5">
      <c r="A22" s="86">
        <v>20</v>
      </c>
      <c r="B22" s="87">
        <v>955020</v>
      </c>
      <c r="C22" s="86" t="s">
        <v>810</v>
      </c>
      <c r="D22" s="80"/>
      <c r="E22" s="86">
        <v>20</v>
      </c>
      <c r="F22" s="87">
        <v>955040</v>
      </c>
      <c r="G22" s="86" t="s">
        <v>811</v>
      </c>
      <c r="I22" s="86">
        <v>22</v>
      </c>
      <c r="J22" s="87">
        <v>955065</v>
      </c>
      <c r="K22" s="86" t="s">
        <v>826</v>
      </c>
      <c r="M22" s="86">
        <v>22</v>
      </c>
      <c r="N22" s="87">
        <v>955087</v>
      </c>
      <c r="O22" s="86" t="s">
        <v>813</v>
      </c>
      <c r="Q22" s="86">
        <v>20</v>
      </c>
      <c r="R22" s="87">
        <v>955108</v>
      </c>
      <c r="S22" s="86" t="s">
        <v>814</v>
      </c>
      <c r="U22" s="86">
        <v>20</v>
      </c>
      <c r="V22" s="87">
        <v>955131</v>
      </c>
      <c r="W22" s="86" t="s">
        <v>815</v>
      </c>
      <c r="Y22" s="86">
        <v>20</v>
      </c>
      <c r="Z22" s="87">
        <v>955153</v>
      </c>
      <c r="AA22" s="86" t="s">
        <v>816</v>
      </c>
    </row>
    <row r="23" spans="1:27" ht="19.5">
      <c r="A23" s="86">
        <v>21</v>
      </c>
      <c r="B23" s="87">
        <v>950001</v>
      </c>
      <c r="C23" s="86" t="s">
        <v>817</v>
      </c>
      <c r="D23" s="80"/>
      <c r="E23" s="86">
        <v>21</v>
      </c>
      <c r="F23" s="87">
        <v>955041</v>
      </c>
      <c r="G23" s="86" t="s">
        <v>818</v>
      </c>
      <c r="I23" s="86">
        <v>23</v>
      </c>
      <c r="J23" s="87">
        <v>950040</v>
      </c>
      <c r="K23" s="86" t="s">
        <v>833</v>
      </c>
      <c r="M23" s="86">
        <v>23</v>
      </c>
      <c r="N23" s="87">
        <v>955088</v>
      </c>
      <c r="O23" s="86" t="s">
        <v>820</v>
      </c>
      <c r="Q23" s="86">
        <v>21</v>
      </c>
      <c r="R23" s="87">
        <v>955109</v>
      </c>
      <c r="S23" s="86" t="s">
        <v>821</v>
      </c>
      <c r="U23" s="86">
        <v>21</v>
      </c>
      <c r="V23" s="87">
        <v>955132</v>
      </c>
      <c r="W23" s="86" t="s">
        <v>822</v>
      </c>
      <c r="Y23" s="86">
        <v>21</v>
      </c>
      <c r="Z23" s="87">
        <v>955154</v>
      </c>
      <c r="AA23" s="86" t="s">
        <v>823</v>
      </c>
    </row>
    <row r="24" spans="1:27" ht="19.5">
      <c r="A24" s="86">
        <v>22</v>
      </c>
      <c r="B24" s="87">
        <v>950002</v>
      </c>
      <c r="C24" s="86" t="s">
        <v>824</v>
      </c>
      <c r="D24" s="80"/>
      <c r="E24" s="86">
        <v>22</v>
      </c>
      <c r="F24" s="87">
        <v>955042</v>
      </c>
      <c r="G24" s="86" t="s">
        <v>825</v>
      </c>
      <c r="I24" s="86">
        <v>25</v>
      </c>
      <c r="J24" s="87">
        <v>950042</v>
      </c>
      <c r="K24" s="86" t="s">
        <v>846</v>
      </c>
      <c r="M24" s="86">
        <v>24</v>
      </c>
      <c r="N24" s="87">
        <v>950061</v>
      </c>
      <c r="O24" s="86" t="s">
        <v>827</v>
      </c>
      <c r="Q24" s="86">
        <v>22</v>
      </c>
      <c r="R24" s="87">
        <v>955110</v>
      </c>
      <c r="S24" s="86" t="s">
        <v>828</v>
      </c>
      <c r="U24" s="86">
        <v>22</v>
      </c>
      <c r="V24" s="87">
        <v>950100</v>
      </c>
      <c r="W24" s="86" t="s">
        <v>829</v>
      </c>
      <c r="Y24" s="86">
        <v>22</v>
      </c>
      <c r="Z24" s="87">
        <v>950120</v>
      </c>
      <c r="AA24" s="86" t="s">
        <v>830</v>
      </c>
    </row>
    <row r="25" spans="1:27" ht="19.5">
      <c r="A25" s="86">
        <v>23</v>
      </c>
      <c r="B25" s="87">
        <v>950003</v>
      </c>
      <c r="C25" s="86" t="s">
        <v>831</v>
      </c>
      <c r="D25" s="80"/>
      <c r="E25" s="86">
        <v>23</v>
      </c>
      <c r="F25" s="87">
        <v>950021</v>
      </c>
      <c r="G25" s="86" t="s">
        <v>832</v>
      </c>
      <c r="I25" s="86">
        <v>27</v>
      </c>
      <c r="J25" s="87">
        <v>950045</v>
      </c>
      <c r="K25" s="86" t="s">
        <v>859</v>
      </c>
      <c r="M25" s="86">
        <v>25</v>
      </c>
      <c r="N25" s="87">
        <v>950062</v>
      </c>
      <c r="O25" s="86" t="s">
        <v>834</v>
      </c>
      <c r="Q25" s="86">
        <v>23</v>
      </c>
      <c r="R25" s="87">
        <v>955111</v>
      </c>
      <c r="S25" s="86" t="s">
        <v>835</v>
      </c>
      <c r="U25" s="86">
        <v>23</v>
      </c>
      <c r="V25" s="87">
        <v>950101</v>
      </c>
      <c r="W25" s="86" t="s">
        <v>836</v>
      </c>
      <c r="Y25" s="86">
        <v>23</v>
      </c>
      <c r="Z25" s="87">
        <v>950121</v>
      </c>
      <c r="AA25" s="86" t="s">
        <v>837</v>
      </c>
    </row>
    <row r="26" spans="1:27" ht="19.5">
      <c r="A26" s="86">
        <v>24</v>
      </c>
      <c r="B26" s="87">
        <v>950004</v>
      </c>
      <c r="C26" s="86" t="s">
        <v>838</v>
      </c>
      <c r="D26" s="80"/>
      <c r="E26" s="86">
        <v>24</v>
      </c>
      <c r="F26" s="87">
        <v>950022</v>
      </c>
      <c r="G26" s="86" t="s">
        <v>839</v>
      </c>
      <c r="I26" s="86">
        <v>28</v>
      </c>
      <c r="J26" s="87">
        <v>950046</v>
      </c>
      <c r="K26" s="86" t="s">
        <v>866</v>
      </c>
      <c r="M26" s="86">
        <v>26</v>
      </c>
      <c r="N26" s="87">
        <v>950063</v>
      </c>
      <c r="O26" s="86" t="s">
        <v>840</v>
      </c>
      <c r="Q26" s="86">
        <v>24</v>
      </c>
      <c r="R26" s="87">
        <v>950080</v>
      </c>
      <c r="S26" s="86" t="s">
        <v>841</v>
      </c>
      <c r="U26" s="86">
        <v>24</v>
      </c>
      <c r="V26" s="87">
        <v>950102</v>
      </c>
      <c r="W26" s="86" t="s">
        <v>842</v>
      </c>
      <c r="Y26" s="86">
        <v>24</v>
      </c>
      <c r="Z26" s="87">
        <v>950122</v>
      </c>
      <c r="AA26" s="86" t="s">
        <v>843</v>
      </c>
    </row>
    <row r="27" spans="1:27" ht="19.5">
      <c r="A27" s="86">
        <v>25</v>
      </c>
      <c r="B27" s="87">
        <v>950005</v>
      </c>
      <c r="C27" s="86" t="s">
        <v>844</v>
      </c>
      <c r="D27" s="80"/>
      <c r="E27" s="86">
        <v>25</v>
      </c>
      <c r="F27" s="87">
        <v>950023</v>
      </c>
      <c r="G27" s="86" t="s">
        <v>845</v>
      </c>
      <c r="I27" s="86">
        <v>29</v>
      </c>
      <c r="J27" s="87">
        <v>950047</v>
      </c>
      <c r="K27" s="86" t="s">
        <v>872</v>
      </c>
      <c r="M27" s="86">
        <v>27</v>
      </c>
      <c r="N27" s="87">
        <v>950064</v>
      </c>
      <c r="O27" s="86" t="s">
        <v>847</v>
      </c>
      <c r="Q27" s="86">
        <v>25</v>
      </c>
      <c r="R27" s="87">
        <v>950081</v>
      </c>
      <c r="S27" s="86" t="s">
        <v>848</v>
      </c>
      <c r="U27" s="86">
        <v>25</v>
      </c>
      <c r="V27" s="87">
        <v>950103</v>
      </c>
      <c r="W27" s="86" t="s">
        <v>849</v>
      </c>
      <c r="Y27" s="86">
        <v>25</v>
      </c>
      <c r="Z27" s="87">
        <v>950123</v>
      </c>
      <c r="AA27" s="86" t="s">
        <v>850</v>
      </c>
    </row>
    <row r="28" spans="1:27" ht="19.5">
      <c r="A28" s="86">
        <v>26</v>
      </c>
      <c r="B28" s="87">
        <v>950006</v>
      </c>
      <c r="C28" s="86" t="s">
        <v>851</v>
      </c>
      <c r="D28" s="80"/>
      <c r="E28" s="86">
        <v>26</v>
      </c>
      <c r="F28" s="87">
        <v>950024</v>
      </c>
      <c r="G28" s="86" t="s">
        <v>852</v>
      </c>
      <c r="I28" s="86">
        <v>30</v>
      </c>
      <c r="J28" s="87">
        <v>950048</v>
      </c>
      <c r="K28" s="86" t="s">
        <v>879</v>
      </c>
      <c r="M28" s="86">
        <v>28</v>
      </c>
      <c r="N28" s="87">
        <v>950065</v>
      </c>
      <c r="O28" s="86" t="s">
        <v>853</v>
      </c>
      <c r="Q28" s="86">
        <v>26</v>
      </c>
      <c r="R28" s="87">
        <v>950082</v>
      </c>
      <c r="S28" s="86" t="s">
        <v>854</v>
      </c>
      <c r="U28" s="86">
        <v>26</v>
      </c>
      <c r="V28" s="87">
        <v>950104</v>
      </c>
      <c r="W28" s="86" t="s">
        <v>855</v>
      </c>
      <c r="Y28" s="86">
        <v>26</v>
      </c>
      <c r="Z28" s="87">
        <v>950124</v>
      </c>
      <c r="AA28" s="86" t="s">
        <v>856</v>
      </c>
    </row>
    <row r="29" spans="1:27" ht="19.5">
      <c r="A29" s="86">
        <v>27</v>
      </c>
      <c r="B29" s="87">
        <v>950007</v>
      </c>
      <c r="C29" s="86" t="s">
        <v>857</v>
      </c>
      <c r="D29" s="80"/>
      <c r="E29" s="86">
        <v>27</v>
      </c>
      <c r="F29" s="87">
        <v>950025</v>
      </c>
      <c r="G29" s="86" t="s">
        <v>858</v>
      </c>
      <c r="I29" s="86">
        <v>31</v>
      </c>
      <c r="J29" s="87">
        <v>950049</v>
      </c>
      <c r="K29" s="86" t="s">
        <v>886</v>
      </c>
      <c r="M29" s="86">
        <v>29</v>
      </c>
      <c r="N29" s="87">
        <v>950066</v>
      </c>
      <c r="O29" s="86" t="s">
        <v>860</v>
      </c>
      <c r="Q29" s="86">
        <v>27</v>
      </c>
      <c r="R29" s="87">
        <v>950083</v>
      </c>
      <c r="S29" s="86" t="s">
        <v>861</v>
      </c>
      <c r="U29" s="86">
        <v>27</v>
      </c>
      <c r="V29" s="87">
        <v>950105</v>
      </c>
      <c r="W29" s="86" t="s">
        <v>862</v>
      </c>
      <c r="Y29" s="86">
        <v>27</v>
      </c>
      <c r="Z29" s="87">
        <v>950125</v>
      </c>
      <c r="AA29" s="86" t="s">
        <v>863</v>
      </c>
    </row>
    <row r="30" spans="1:27" ht="19.5">
      <c r="A30" s="86">
        <v>28</v>
      </c>
      <c r="B30" s="87">
        <v>950008</v>
      </c>
      <c r="C30" s="86" t="s">
        <v>864</v>
      </c>
      <c r="D30" s="80"/>
      <c r="E30" s="86">
        <v>28</v>
      </c>
      <c r="F30" s="87">
        <v>950026</v>
      </c>
      <c r="G30" s="86" t="s">
        <v>865</v>
      </c>
      <c r="I30" s="86">
        <v>32</v>
      </c>
      <c r="J30" s="87">
        <v>950050</v>
      </c>
      <c r="K30" s="86" t="s">
        <v>893</v>
      </c>
      <c r="M30" s="86">
        <v>30</v>
      </c>
      <c r="N30" s="87">
        <v>950067</v>
      </c>
      <c r="O30" s="86" t="s">
        <v>867</v>
      </c>
      <c r="Q30" s="86">
        <v>28</v>
      </c>
      <c r="R30" s="87">
        <v>950084</v>
      </c>
      <c r="S30" s="86" t="s">
        <v>850</v>
      </c>
      <c r="U30" s="86">
        <v>28</v>
      </c>
      <c r="V30" s="87">
        <v>950106</v>
      </c>
      <c r="W30" s="86" t="s">
        <v>868</v>
      </c>
      <c r="Y30" s="86">
        <v>28</v>
      </c>
      <c r="Z30" s="87">
        <v>950126</v>
      </c>
      <c r="AA30" s="86" t="s">
        <v>869</v>
      </c>
    </row>
    <row r="31" spans="1:27" ht="19.5">
      <c r="A31" s="86">
        <v>29</v>
      </c>
      <c r="B31" s="87">
        <v>950009</v>
      </c>
      <c r="C31" s="86" t="s">
        <v>870</v>
      </c>
      <c r="D31" s="80"/>
      <c r="E31" s="86">
        <v>29</v>
      </c>
      <c r="F31" s="87">
        <v>950027</v>
      </c>
      <c r="G31" s="86" t="s">
        <v>871</v>
      </c>
      <c r="I31" s="86">
        <v>33</v>
      </c>
      <c r="J31" s="87">
        <v>950051</v>
      </c>
      <c r="K31" s="86" t="s">
        <v>900</v>
      </c>
      <c r="M31" s="86">
        <v>31</v>
      </c>
      <c r="N31" s="87">
        <v>950068</v>
      </c>
      <c r="O31" s="86" t="s">
        <v>873</v>
      </c>
      <c r="Q31" s="86">
        <v>29</v>
      </c>
      <c r="R31" s="87">
        <v>950085</v>
      </c>
      <c r="S31" s="86" t="s">
        <v>874</v>
      </c>
      <c r="U31" s="86">
        <v>29</v>
      </c>
      <c r="V31" s="87">
        <v>950107</v>
      </c>
      <c r="W31" s="86" t="s">
        <v>875</v>
      </c>
      <c r="Y31" s="86">
        <v>29</v>
      </c>
      <c r="Z31" s="87">
        <v>950127</v>
      </c>
      <c r="AA31" s="86" t="s">
        <v>876</v>
      </c>
    </row>
    <row r="32" spans="1:27" ht="19.5">
      <c r="A32" s="86">
        <v>30</v>
      </c>
      <c r="B32" s="87">
        <v>950010</v>
      </c>
      <c r="C32" s="86" t="s">
        <v>877</v>
      </c>
      <c r="D32" s="80"/>
      <c r="E32" s="86">
        <v>30</v>
      </c>
      <c r="F32" s="87">
        <v>950028</v>
      </c>
      <c r="G32" s="86" t="s">
        <v>878</v>
      </c>
      <c r="I32" s="86">
        <v>34</v>
      </c>
      <c r="J32" s="87">
        <v>950052</v>
      </c>
      <c r="K32" s="86" t="s">
        <v>907</v>
      </c>
      <c r="M32" s="86">
        <v>32</v>
      </c>
      <c r="N32" s="87">
        <v>950069</v>
      </c>
      <c r="O32" s="86" t="s">
        <v>880</v>
      </c>
      <c r="Q32" s="86">
        <v>30</v>
      </c>
      <c r="R32" s="87">
        <v>950086</v>
      </c>
      <c r="S32" s="86" t="s">
        <v>881</v>
      </c>
      <c r="U32" s="86">
        <v>30</v>
      </c>
      <c r="V32" s="87">
        <v>950108</v>
      </c>
      <c r="W32" s="86" t="s">
        <v>882</v>
      </c>
      <c r="Y32" s="86">
        <v>30</v>
      </c>
      <c r="Z32" s="87">
        <v>950128</v>
      </c>
      <c r="AA32" s="86" t="s">
        <v>883</v>
      </c>
    </row>
    <row r="33" spans="1:27" ht="19.5">
      <c r="A33" s="86">
        <v>31</v>
      </c>
      <c r="B33" s="87">
        <v>950011</v>
      </c>
      <c r="C33" s="86" t="s">
        <v>884</v>
      </c>
      <c r="D33" s="80"/>
      <c r="E33" s="86">
        <v>31</v>
      </c>
      <c r="F33" s="87">
        <v>950029</v>
      </c>
      <c r="G33" s="86" t="s">
        <v>885</v>
      </c>
      <c r="I33" s="86">
        <v>35</v>
      </c>
      <c r="J33" s="87">
        <v>950053</v>
      </c>
      <c r="K33" s="86" t="s">
        <v>914</v>
      </c>
      <c r="M33" s="86">
        <v>33</v>
      </c>
      <c r="N33" s="87">
        <v>950070</v>
      </c>
      <c r="O33" s="86" t="s">
        <v>887</v>
      </c>
      <c r="Q33" s="86">
        <v>31</v>
      </c>
      <c r="R33" s="87">
        <v>950087</v>
      </c>
      <c r="S33" s="86" t="s">
        <v>888</v>
      </c>
      <c r="U33" s="86">
        <v>31</v>
      </c>
      <c r="V33" s="87">
        <v>950109</v>
      </c>
      <c r="W33" s="86" t="s">
        <v>889</v>
      </c>
      <c r="Y33" s="86">
        <v>31</v>
      </c>
      <c r="Z33" s="87">
        <v>950129</v>
      </c>
      <c r="AA33" s="86" t="s">
        <v>890</v>
      </c>
    </row>
    <row r="34" spans="1:27" ht="19.5">
      <c r="A34" s="86">
        <v>32</v>
      </c>
      <c r="B34" s="87">
        <v>950012</v>
      </c>
      <c r="C34" s="86" t="s">
        <v>891</v>
      </c>
      <c r="D34" s="80"/>
      <c r="E34" s="86">
        <v>32</v>
      </c>
      <c r="F34" s="87">
        <v>950030</v>
      </c>
      <c r="G34" s="86" t="s">
        <v>892</v>
      </c>
      <c r="I34" s="86">
        <v>36</v>
      </c>
      <c r="J34" s="87">
        <v>950054</v>
      </c>
      <c r="K34" s="86" t="s">
        <v>921</v>
      </c>
      <c r="M34" s="86">
        <v>34</v>
      </c>
      <c r="N34" s="87">
        <v>950071</v>
      </c>
      <c r="O34" s="86" t="s">
        <v>894</v>
      </c>
      <c r="Q34" s="86">
        <v>32</v>
      </c>
      <c r="R34" s="87">
        <v>950088</v>
      </c>
      <c r="S34" s="86" t="s">
        <v>895</v>
      </c>
      <c r="U34" s="86">
        <v>32</v>
      </c>
      <c r="V34" s="87">
        <v>950110</v>
      </c>
      <c r="W34" s="86" t="s">
        <v>896</v>
      </c>
      <c r="Y34" s="86">
        <v>32</v>
      </c>
      <c r="Z34" s="87">
        <v>950130</v>
      </c>
      <c r="AA34" s="86" t="s">
        <v>897</v>
      </c>
    </row>
    <row r="35" spans="1:27" ht="19.5">
      <c r="A35" s="86">
        <v>33</v>
      </c>
      <c r="B35" s="87">
        <v>950013</v>
      </c>
      <c r="C35" s="86" t="s">
        <v>898</v>
      </c>
      <c r="D35" s="80"/>
      <c r="E35" s="86">
        <v>33</v>
      </c>
      <c r="F35" s="87">
        <v>950031</v>
      </c>
      <c r="G35" s="86" t="s">
        <v>899</v>
      </c>
      <c r="I35" s="86">
        <v>37</v>
      </c>
      <c r="J35" s="87">
        <v>950055</v>
      </c>
      <c r="K35" s="86" t="s">
        <v>928</v>
      </c>
      <c r="M35" s="86">
        <v>35</v>
      </c>
      <c r="N35" s="87">
        <v>950072</v>
      </c>
      <c r="O35" s="86" t="s">
        <v>901</v>
      </c>
      <c r="Q35" s="86">
        <v>33</v>
      </c>
      <c r="R35" s="87">
        <v>950089</v>
      </c>
      <c r="S35" s="86" t="s">
        <v>902</v>
      </c>
      <c r="U35" s="86">
        <v>33</v>
      </c>
      <c r="V35" s="87">
        <v>950111</v>
      </c>
      <c r="W35" s="86" t="s">
        <v>903</v>
      </c>
      <c r="Y35" s="86">
        <v>33</v>
      </c>
      <c r="Z35" s="87">
        <v>950131</v>
      </c>
      <c r="AA35" s="86" t="s">
        <v>904</v>
      </c>
    </row>
    <row r="36" spans="1:27" ht="19.5">
      <c r="A36" s="86">
        <v>34</v>
      </c>
      <c r="B36" s="87">
        <v>950014</v>
      </c>
      <c r="C36" s="86" t="s">
        <v>905</v>
      </c>
      <c r="D36" s="80"/>
      <c r="E36" s="86">
        <v>34</v>
      </c>
      <c r="F36" s="87">
        <v>950032</v>
      </c>
      <c r="G36" s="86" t="s">
        <v>906</v>
      </c>
      <c r="I36" s="86">
        <v>39</v>
      </c>
      <c r="J36" s="87">
        <v>950057</v>
      </c>
      <c r="K36" s="86" t="s">
        <v>940</v>
      </c>
      <c r="M36" s="86">
        <v>36</v>
      </c>
      <c r="N36" s="87">
        <v>950073</v>
      </c>
      <c r="O36" s="86" t="s">
        <v>908</v>
      </c>
      <c r="Q36" s="86">
        <v>34</v>
      </c>
      <c r="R36" s="87">
        <v>950090</v>
      </c>
      <c r="S36" s="86" t="s">
        <v>909</v>
      </c>
      <c r="U36" s="86">
        <v>34</v>
      </c>
      <c r="V36" s="87">
        <v>950112</v>
      </c>
      <c r="W36" s="86" t="s">
        <v>910</v>
      </c>
      <c r="Y36" s="86">
        <v>34</v>
      </c>
      <c r="Z36" s="87">
        <v>950132</v>
      </c>
      <c r="AA36" s="86" t="s">
        <v>911</v>
      </c>
    </row>
    <row r="37" spans="1:27" ht="19.5">
      <c r="A37" s="86">
        <v>35</v>
      </c>
      <c r="B37" s="87">
        <v>950015</v>
      </c>
      <c r="C37" s="86" t="s">
        <v>912</v>
      </c>
      <c r="D37" s="80"/>
      <c r="E37" s="86">
        <v>35</v>
      </c>
      <c r="F37" s="87">
        <v>950033</v>
      </c>
      <c r="G37" s="86" t="s">
        <v>913</v>
      </c>
      <c r="I37" s="86">
        <v>41</v>
      </c>
      <c r="J37" s="87">
        <v>950059</v>
      </c>
      <c r="K37" s="86" t="s">
        <v>953</v>
      </c>
      <c r="M37" s="86">
        <v>37</v>
      </c>
      <c r="N37" s="87">
        <v>950074</v>
      </c>
      <c r="O37" s="86" t="s">
        <v>915</v>
      </c>
      <c r="Q37" s="86">
        <v>35</v>
      </c>
      <c r="R37" s="87">
        <v>950091</v>
      </c>
      <c r="S37" s="86" t="s">
        <v>916</v>
      </c>
      <c r="U37" s="86">
        <v>35</v>
      </c>
      <c r="V37" s="87">
        <v>950113</v>
      </c>
      <c r="W37" s="86" t="s">
        <v>917</v>
      </c>
      <c r="Y37" s="86">
        <v>35</v>
      </c>
      <c r="Z37" s="87">
        <v>950133</v>
      </c>
      <c r="AA37" s="86" t="s">
        <v>918</v>
      </c>
    </row>
    <row r="38" spans="1:27" ht="19.5">
      <c r="A38" s="86">
        <v>36</v>
      </c>
      <c r="B38" s="87">
        <v>950016</v>
      </c>
      <c r="C38" s="86" t="s">
        <v>919</v>
      </c>
      <c r="D38" s="80"/>
      <c r="E38" s="86">
        <v>36</v>
      </c>
      <c r="F38" s="87">
        <v>950034</v>
      </c>
      <c r="G38" s="86" t="s">
        <v>920</v>
      </c>
      <c r="I38" s="86">
        <v>42</v>
      </c>
      <c r="J38" s="87">
        <v>950060</v>
      </c>
      <c r="K38" s="86" t="s">
        <v>351</v>
      </c>
      <c r="M38" s="86">
        <v>38</v>
      </c>
      <c r="N38" s="87">
        <v>950075</v>
      </c>
      <c r="O38" s="86" t="s">
        <v>922</v>
      </c>
      <c r="Q38" s="86">
        <v>36</v>
      </c>
      <c r="R38" s="87">
        <v>950092</v>
      </c>
      <c r="S38" s="86" t="s">
        <v>923</v>
      </c>
      <c r="U38" s="86">
        <v>36</v>
      </c>
      <c r="V38" s="87">
        <v>950114</v>
      </c>
      <c r="W38" s="86" t="s">
        <v>924</v>
      </c>
      <c r="Y38" s="86">
        <v>36</v>
      </c>
      <c r="Z38" s="87">
        <v>950134</v>
      </c>
      <c r="AA38" s="86" t="s">
        <v>925</v>
      </c>
    </row>
    <row r="39" spans="1:27" ht="19.5">
      <c r="A39" s="86">
        <v>37</v>
      </c>
      <c r="B39" s="87">
        <v>950017</v>
      </c>
      <c r="C39" s="86" t="s">
        <v>926</v>
      </c>
      <c r="D39" s="80"/>
      <c r="E39" s="86">
        <v>37</v>
      </c>
      <c r="F39" s="87">
        <v>950035</v>
      </c>
      <c r="G39" s="86" t="s">
        <v>927</v>
      </c>
      <c r="I39" s="86">
        <v>43</v>
      </c>
      <c r="J39" s="87">
        <v>955156</v>
      </c>
      <c r="K39" s="86" t="s">
        <v>1031</v>
      </c>
      <c r="M39" s="86">
        <v>39</v>
      </c>
      <c r="N39" s="87">
        <v>950076</v>
      </c>
      <c r="O39" s="86" t="s">
        <v>929</v>
      </c>
      <c r="Q39" s="86">
        <v>37</v>
      </c>
      <c r="R39" s="87">
        <v>950093</v>
      </c>
      <c r="S39" s="86" t="s">
        <v>930</v>
      </c>
      <c r="U39" s="86">
        <v>37</v>
      </c>
      <c r="V39" s="87">
        <v>950115</v>
      </c>
      <c r="W39" s="86" t="s">
        <v>931</v>
      </c>
      <c r="Y39" s="86">
        <v>37</v>
      </c>
      <c r="Z39" s="87">
        <v>950135</v>
      </c>
      <c r="AA39" s="86" t="s">
        <v>932</v>
      </c>
    </row>
    <row r="40" spans="1:27" ht="19.5">
      <c r="A40" s="86">
        <v>38</v>
      </c>
      <c r="B40" s="87">
        <v>950018</v>
      </c>
      <c r="C40" s="86" t="s">
        <v>933</v>
      </c>
      <c r="D40" s="80"/>
      <c r="E40" s="86">
        <v>38</v>
      </c>
      <c r="F40" s="87">
        <v>950036</v>
      </c>
      <c r="G40" s="86" t="s">
        <v>934</v>
      </c>
      <c r="M40" s="86">
        <v>40</v>
      </c>
      <c r="N40" s="87">
        <v>950077</v>
      </c>
      <c r="O40" s="86" t="s">
        <v>1032</v>
      </c>
      <c r="Q40" s="86">
        <v>38</v>
      </c>
      <c r="R40" s="87">
        <v>950094</v>
      </c>
      <c r="S40" s="86" t="s">
        <v>935</v>
      </c>
      <c r="U40" s="86">
        <v>38</v>
      </c>
      <c r="V40" s="87">
        <v>950116</v>
      </c>
      <c r="W40" s="86" t="s">
        <v>936</v>
      </c>
      <c r="Y40" s="86">
        <v>38</v>
      </c>
      <c r="Z40" s="87">
        <v>950136</v>
      </c>
      <c r="AA40" s="86" t="s">
        <v>937</v>
      </c>
    </row>
    <row r="41" spans="1:27" ht="19.5">
      <c r="A41" s="89">
        <v>39</v>
      </c>
      <c r="B41" s="90">
        <v>950019</v>
      </c>
      <c r="C41" s="89" t="s">
        <v>938</v>
      </c>
      <c r="D41" s="80"/>
      <c r="E41" s="86">
        <v>39</v>
      </c>
      <c r="F41" s="87">
        <v>950037</v>
      </c>
      <c r="G41" s="86" t="s">
        <v>939</v>
      </c>
      <c r="I41" s="88"/>
      <c r="J41" s="88"/>
      <c r="K41" s="88"/>
      <c r="M41" s="86">
        <v>41</v>
      </c>
      <c r="N41" s="87">
        <v>950078</v>
      </c>
      <c r="O41" s="86" t="s">
        <v>941</v>
      </c>
      <c r="Q41" s="86">
        <v>39</v>
      </c>
      <c r="R41" s="87">
        <v>950095</v>
      </c>
      <c r="S41" s="86" t="s">
        <v>942</v>
      </c>
      <c r="U41" s="86">
        <v>39</v>
      </c>
      <c r="V41" s="87">
        <v>950117</v>
      </c>
      <c r="W41" s="86" t="s">
        <v>943</v>
      </c>
      <c r="Y41" s="86">
        <v>39</v>
      </c>
      <c r="Z41" s="87">
        <v>950137</v>
      </c>
      <c r="AA41" s="86" t="s">
        <v>944</v>
      </c>
    </row>
    <row r="42" spans="1:27" ht="19.5">
      <c r="A42" s="82">
        <v>40</v>
      </c>
      <c r="B42" s="91">
        <v>950020</v>
      </c>
      <c r="C42" s="82" t="s">
        <v>945</v>
      </c>
      <c r="D42" s="80"/>
      <c r="E42" s="86">
        <v>40</v>
      </c>
      <c r="F42" s="87">
        <v>950038</v>
      </c>
      <c r="G42" s="86" t="s">
        <v>946</v>
      </c>
      <c r="I42" s="88"/>
      <c r="J42" s="88"/>
      <c r="K42" s="88"/>
      <c r="M42" s="86">
        <v>42</v>
      </c>
      <c r="N42" s="87">
        <v>950079</v>
      </c>
      <c r="O42" s="86" t="s">
        <v>947</v>
      </c>
      <c r="Q42" s="86">
        <v>40</v>
      </c>
      <c r="R42" s="87">
        <v>950096</v>
      </c>
      <c r="S42" s="86" t="s">
        <v>948</v>
      </c>
      <c r="U42" s="86">
        <v>41</v>
      </c>
      <c r="V42" s="87">
        <v>950119</v>
      </c>
      <c r="W42" s="86" t="s">
        <v>956</v>
      </c>
      <c r="Y42" s="86">
        <v>40</v>
      </c>
      <c r="Z42" s="87">
        <v>950138</v>
      </c>
      <c r="AA42" s="86" t="s">
        <v>950</v>
      </c>
    </row>
    <row r="43" spans="1:27" ht="19.5">
      <c r="A43" s="82">
        <v>41</v>
      </c>
      <c r="B43" s="91">
        <v>955155</v>
      </c>
      <c r="C43" s="82" t="s">
        <v>951</v>
      </c>
      <c r="D43" s="80"/>
      <c r="E43" s="86">
        <v>41</v>
      </c>
      <c r="F43" s="87">
        <v>950039</v>
      </c>
      <c r="G43" s="86" t="s">
        <v>952</v>
      </c>
      <c r="M43" s="86">
        <v>43</v>
      </c>
      <c r="N43" s="87">
        <v>950140</v>
      </c>
      <c r="O43" s="86" t="s">
        <v>954</v>
      </c>
      <c r="Q43" s="86">
        <v>41</v>
      </c>
      <c r="R43" s="87">
        <v>950097</v>
      </c>
      <c r="S43" s="86" t="s">
        <v>955</v>
      </c>
      <c r="U43" s="86">
        <v>42</v>
      </c>
      <c r="V43" s="87">
        <v>950142</v>
      </c>
      <c r="W43" s="86" t="s">
        <v>1041</v>
      </c>
      <c r="Y43" s="86">
        <v>41</v>
      </c>
      <c r="Z43" s="87">
        <v>950139</v>
      </c>
      <c r="AA43" s="86" t="s">
        <v>957</v>
      </c>
    </row>
    <row r="44" spans="1:23" ht="19.5">
      <c r="A44" s="94"/>
      <c r="B44" s="95"/>
      <c r="C44" s="94"/>
      <c r="D44" s="80"/>
      <c r="E44" s="85"/>
      <c r="F44" s="85"/>
      <c r="G44" s="85"/>
      <c r="M44" s="85"/>
      <c r="N44" s="85"/>
      <c r="O44" s="85"/>
      <c r="Q44" s="86">
        <v>42</v>
      </c>
      <c r="R44" s="87">
        <v>950098</v>
      </c>
      <c r="S44" s="86" t="s">
        <v>958</v>
      </c>
      <c r="U44" s="86">
        <v>43</v>
      </c>
      <c r="V44" s="87">
        <v>955157</v>
      </c>
      <c r="W44" s="86" t="s">
        <v>1042</v>
      </c>
    </row>
    <row r="45" spans="1:19" ht="19.5">
      <c r="A45" s="94"/>
      <c r="B45" s="95"/>
      <c r="C45" s="94"/>
      <c r="D45" s="80"/>
      <c r="E45" s="88"/>
      <c r="F45" s="88"/>
      <c r="G45" s="88"/>
      <c r="I45" s="88"/>
      <c r="J45" s="88"/>
      <c r="K45" s="88"/>
      <c r="Q45" s="86">
        <v>43</v>
      </c>
      <c r="R45" s="87">
        <v>950099</v>
      </c>
      <c r="S45" s="86" t="s">
        <v>959</v>
      </c>
    </row>
    <row r="46" spans="1:19" ht="19.5">
      <c r="A46" s="88"/>
      <c r="B46" s="88"/>
      <c r="C46" s="88"/>
      <c r="D46" s="84"/>
      <c r="E46" s="88"/>
      <c r="F46" s="88"/>
      <c r="G46" s="88"/>
      <c r="I46" s="88"/>
      <c r="J46" s="88"/>
      <c r="K46" s="88"/>
      <c r="Q46" s="86">
        <v>44</v>
      </c>
      <c r="R46" s="87">
        <v>950118</v>
      </c>
      <c r="S46" s="86" t="s">
        <v>949</v>
      </c>
    </row>
    <row r="47" spans="1:19" ht="19.5">
      <c r="A47" s="88"/>
      <c r="B47" s="88"/>
      <c r="C47" s="88"/>
      <c r="D47" s="84"/>
      <c r="E47" s="85"/>
      <c r="F47" s="85"/>
      <c r="G47" s="85"/>
      <c r="I47" s="88"/>
      <c r="J47" s="88"/>
      <c r="K47" s="88"/>
      <c r="M47" s="88"/>
      <c r="N47" s="88"/>
      <c r="O47" s="88"/>
      <c r="Q47" s="85"/>
      <c r="R47" s="85"/>
      <c r="S47" s="85"/>
    </row>
    <row r="50" spans="1:25" ht="19.5">
      <c r="A50" s="81" t="s">
        <v>960</v>
      </c>
      <c r="E50" s="81" t="s">
        <v>961</v>
      </c>
      <c r="I50" s="81" t="s">
        <v>962</v>
      </c>
      <c r="M50" s="81" t="s">
        <v>963</v>
      </c>
      <c r="Q50" s="81" t="s">
        <v>964</v>
      </c>
      <c r="U50" s="81" t="s">
        <v>965</v>
      </c>
      <c r="Y50" s="81" t="s">
        <v>966</v>
      </c>
    </row>
  </sheetData>
  <sheetProtection/>
  <mergeCells count="7">
    <mergeCell ref="Y1:AA1"/>
    <mergeCell ref="A1:C1"/>
    <mergeCell ref="E1:G1"/>
    <mergeCell ref="I1:K1"/>
    <mergeCell ref="M1:O1"/>
    <mergeCell ref="Q1:S1"/>
    <mergeCell ref="U1:W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zoomScale="85" zoomScaleNormal="85" zoomScalePageLayoutView="0" workbookViewId="0" topLeftCell="V1">
      <selection activeCell="AC3" sqref="AC3:AE43"/>
    </sheetView>
  </sheetViews>
  <sheetFormatPr defaultColWidth="8.875" defaultRowHeight="15.75"/>
  <cols>
    <col min="1" max="6" width="8.875" style="81" customWidth="1"/>
    <col min="7" max="7" width="11.25390625" style="220" customWidth="1"/>
    <col min="8" max="30" width="8.875" style="81" customWidth="1"/>
    <col min="31" max="31" width="10.50390625" style="81" customWidth="1"/>
    <col min="32" max="16384" width="8.875" style="81" customWidth="1"/>
  </cols>
  <sheetData>
    <row r="1" spans="1:31" ht="19.5">
      <c r="A1" s="179" t="s">
        <v>1043</v>
      </c>
      <c r="B1" s="180"/>
      <c r="C1" s="181"/>
      <c r="E1" s="179" t="s">
        <v>1044</v>
      </c>
      <c r="F1" s="180"/>
      <c r="G1" s="181"/>
      <c r="I1" s="179" t="s">
        <v>1045</v>
      </c>
      <c r="J1" s="180"/>
      <c r="K1" s="181"/>
      <c r="M1" s="179" t="s">
        <v>1046</v>
      </c>
      <c r="N1" s="180"/>
      <c r="O1" s="181"/>
      <c r="Q1" s="179" t="s">
        <v>1047</v>
      </c>
      <c r="R1" s="180"/>
      <c r="S1" s="181"/>
      <c r="U1" s="178" t="s">
        <v>1048</v>
      </c>
      <c r="V1" s="178"/>
      <c r="W1" s="178"/>
      <c r="Y1" s="179" t="s">
        <v>1049</v>
      </c>
      <c r="Z1" s="180"/>
      <c r="AA1" s="181"/>
      <c r="AC1" s="179" t="s">
        <v>1050</v>
      </c>
      <c r="AD1" s="180"/>
      <c r="AE1" s="181"/>
    </row>
    <row r="2" spans="1:31" ht="19.5">
      <c r="A2" s="82" t="s">
        <v>397</v>
      </c>
      <c r="B2" s="83" t="s">
        <v>87</v>
      </c>
      <c r="C2" s="82" t="s">
        <v>88</v>
      </c>
      <c r="E2" s="82" t="s">
        <v>397</v>
      </c>
      <c r="F2" s="92" t="s">
        <v>87</v>
      </c>
      <c r="G2" s="218" t="s">
        <v>88</v>
      </c>
      <c r="I2" s="82" t="s">
        <v>397</v>
      </c>
      <c r="J2" s="92" t="s">
        <v>87</v>
      </c>
      <c r="K2" s="82" t="s">
        <v>88</v>
      </c>
      <c r="M2" s="82" t="s">
        <v>397</v>
      </c>
      <c r="N2" s="92" t="s">
        <v>87</v>
      </c>
      <c r="O2" s="82" t="s">
        <v>88</v>
      </c>
      <c r="Q2" s="82" t="s">
        <v>397</v>
      </c>
      <c r="R2" s="92" t="s">
        <v>87</v>
      </c>
      <c r="S2" s="82" t="s">
        <v>88</v>
      </c>
      <c r="U2" s="82" t="s">
        <v>397</v>
      </c>
      <c r="V2" s="92" t="s">
        <v>87</v>
      </c>
      <c r="W2" s="93" t="s">
        <v>88</v>
      </c>
      <c r="Y2" s="82" t="s">
        <v>397</v>
      </c>
      <c r="Z2" s="92" t="s">
        <v>87</v>
      </c>
      <c r="AA2" s="82" t="s">
        <v>88</v>
      </c>
      <c r="AC2" s="82" t="s">
        <v>397</v>
      </c>
      <c r="AD2" s="92" t="s">
        <v>87</v>
      </c>
      <c r="AE2" s="82" t="s">
        <v>88</v>
      </c>
    </row>
    <row r="3" spans="1:31" ht="19.5">
      <c r="A3" s="86">
        <v>1</v>
      </c>
      <c r="B3" s="87">
        <v>855001</v>
      </c>
      <c r="C3" s="86" t="s">
        <v>398</v>
      </c>
      <c r="E3" s="86">
        <v>1</v>
      </c>
      <c r="F3" s="87">
        <v>855026</v>
      </c>
      <c r="G3" s="219" t="s">
        <v>399</v>
      </c>
      <c r="I3" s="86">
        <v>1</v>
      </c>
      <c r="J3" s="87">
        <v>855053</v>
      </c>
      <c r="K3" s="86" t="s">
        <v>400</v>
      </c>
      <c r="M3" s="86">
        <v>1</v>
      </c>
      <c r="N3" s="87">
        <v>855078</v>
      </c>
      <c r="O3" s="86" t="s">
        <v>401</v>
      </c>
      <c r="Q3" s="86">
        <v>1</v>
      </c>
      <c r="R3" s="87">
        <v>855103</v>
      </c>
      <c r="S3" s="86" t="s">
        <v>402</v>
      </c>
      <c r="U3" s="86">
        <v>1</v>
      </c>
      <c r="V3" s="87">
        <v>855129</v>
      </c>
      <c r="W3" s="86" t="s">
        <v>403</v>
      </c>
      <c r="Y3" s="86">
        <v>1</v>
      </c>
      <c r="Z3" s="87">
        <v>855140</v>
      </c>
      <c r="AA3" s="86" t="s">
        <v>404</v>
      </c>
      <c r="AC3" s="86">
        <v>1</v>
      </c>
      <c r="AD3" s="87">
        <v>855163</v>
      </c>
      <c r="AE3" s="86" t="s">
        <v>405</v>
      </c>
    </row>
    <row r="4" spans="1:31" ht="19.5">
      <c r="A4" s="86">
        <v>2</v>
      </c>
      <c r="B4" s="87">
        <v>855002</v>
      </c>
      <c r="C4" s="86" t="s">
        <v>406</v>
      </c>
      <c r="E4" s="86">
        <v>2</v>
      </c>
      <c r="F4" s="87">
        <v>855027</v>
      </c>
      <c r="G4" s="219" t="s">
        <v>407</v>
      </c>
      <c r="I4" s="86">
        <v>2</v>
      </c>
      <c r="J4" s="87">
        <v>855054</v>
      </c>
      <c r="K4" s="86" t="s">
        <v>408</v>
      </c>
      <c r="M4" s="86">
        <v>2</v>
      </c>
      <c r="N4" s="87">
        <v>855079</v>
      </c>
      <c r="O4" s="86" t="s">
        <v>409</v>
      </c>
      <c r="Q4" s="86">
        <v>2</v>
      </c>
      <c r="R4" s="87">
        <v>855104</v>
      </c>
      <c r="S4" s="86" t="s">
        <v>410</v>
      </c>
      <c r="U4" s="86">
        <v>2</v>
      </c>
      <c r="V4" s="87">
        <v>855130</v>
      </c>
      <c r="W4" s="86" t="s">
        <v>411</v>
      </c>
      <c r="Y4" s="86">
        <v>3</v>
      </c>
      <c r="Z4" s="87">
        <v>855142</v>
      </c>
      <c r="AA4" s="86" t="s">
        <v>418</v>
      </c>
      <c r="AC4" s="86">
        <v>2</v>
      </c>
      <c r="AD4" s="87">
        <v>855164</v>
      </c>
      <c r="AE4" s="86" t="s">
        <v>412</v>
      </c>
    </row>
    <row r="5" spans="1:31" ht="19.5">
      <c r="A5" s="86">
        <v>3</v>
      </c>
      <c r="B5" s="87">
        <v>855003</v>
      </c>
      <c r="C5" s="86" t="s">
        <v>413</v>
      </c>
      <c r="E5" s="86">
        <v>3</v>
      </c>
      <c r="F5" s="87">
        <v>855028</v>
      </c>
      <c r="G5" s="219" t="s">
        <v>414</v>
      </c>
      <c r="I5" s="86">
        <v>3</v>
      </c>
      <c r="J5" s="87">
        <v>855055</v>
      </c>
      <c r="K5" s="86" t="s">
        <v>415</v>
      </c>
      <c r="M5" s="86">
        <v>3</v>
      </c>
      <c r="N5" s="87">
        <v>855080</v>
      </c>
      <c r="O5" s="86" t="s">
        <v>117</v>
      </c>
      <c r="Q5" s="86">
        <v>3</v>
      </c>
      <c r="R5" s="87">
        <v>855105</v>
      </c>
      <c r="S5" s="86" t="s">
        <v>416</v>
      </c>
      <c r="U5" s="86">
        <v>3</v>
      </c>
      <c r="V5" s="87">
        <v>855131</v>
      </c>
      <c r="W5" s="86" t="s">
        <v>417</v>
      </c>
      <c r="Y5" s="86">
        <v>4</v>
      </c>
      <c r="Z5" s="87">
        <v>855143</v>
      </c>
      <c r="AA5" s="86" t="s">
        <v>425</v>
      </c>
      <c r="AC5" s="86">
        <v>3</v>
      </c>
      <c r="AD5" s="87">
        <v>855165</v>
      </c>
      <c r="AE5" s="86" t="s">
        <v>419</v>
      </c>
    </row>
    <row r="6" spans="1:31" ht="19.5">
      <c r="A6" s="86">
        <v>4</v>
      </c>
      <c r="B6" s="87">
        <v>855004</v>
      </c>
      <c r="C6" s="86" t="s">
        <v>420</v>
      </c>
      <c r="E6" s="86">
        <v>4</v>
      </c>
      <c r="F6" s="87">
        <v>855029</v>
      </c>
      <c r="G6" s="219" t="s">
        <v>421</v>
      </c>
      <c r="I6" s="86">
        <v>4</v>
      </c>
      <c r="J6" s="87">
        <v>855056</v>
      </c>
      <c r="K6" s="86" t="s">
        <v>422</v>
      </c>
      <c r="M6" s="86">
        <v>5</v>
      </c>
      <c r="N6" s="87">
        <v>855082</v>
      </c>
      <c r="O6" s="86" t="s">
        <v>430</v>
      </c>
      <c r="Q6" s="86">
        <v>4</v>
      </c>
      <c r="R6" s="87">
        <v>855106</v>
      </c>
      <c r="S6" s="86" t="s">
        <v>423</v>
      </c>
      <c r="U6" s="86">
        <v>4</v>
      </c>
      <c r="V6" s="87">
        <v>855132</v>
      </c>
      <c r="W6" s="86" t="s">
        <v>424</v>
      </c>
      <c r="Y6" s="86">
        <v>5</v>
      </c>
      <c r="Z6" s="87">
        <v>855145</v>
      </c>
      <c r="AA6" s="86" t="s">
        <v>433</v>
      </c>
      <c r="AC6" s="86">
        <v>4</v>
      </c>
      <c r="AD6" s="87">
        <v>855166</v>
      </c>
      <c r="AE6" s="86" t="s">
        <v>426</v>
      </c>
    </row>
    <row r="7" spans="1:31" ht="19.5">
      <c r="A7" s="86">
        <v>5</v>
      </c>
      <c r="B7" s="87">
        <v>855005</v>
      </c>
      <c r="C7" s="86" t="s">
        <v>427</v>
      </c>
      <c r="E7" s="86">
        <v>5</v>
      </c>
      <c r="F7" s="87">
        <v>855030</v>
      </c>
      <c r="G7" s="219" t="s">
        <v>428</v>
      </c>
      <c r="I7" s="86">
        <v>5</v>
      </c>
      <c r="J7" s="87">
        <v>855057</v>
      </c>
      <c r="K7" s="86" t="s">
        <v>429</v>
      </c>
      <c r="M7" s="86">
        <v>6</v>
      </c>
      <c r="N7" s="87">
        <v>855083</v>
      </c>
      <c r="O7" s="86" t="s">
        <v>437</v>
      </c>
      <c r="Q7" s="86">
        <v>5</v>
      </c>
      <c r="R7" s="87">
        <v>855107</v>
      </c>
      <c r="S7" s="86" t="s">
        <v>431</v>
      </c>
      <c r="U7" s="86">
        <v>5</v>
      </c>
      <c r="V7" s="87">
        <v>855133</v>
      </c>
      <c r="W7" s="86" t="s">
        <v>432</v>
      </c>
      <c r="Y7" s="86">
        <v>6</v>
      </c>
      <c r="Z7" s="87">
        <v>855146</v>
      </c>
      <c r="AA7" s="86" t="s">
        <v>438</v>
      </c>
      <c r="AC7" s="86">
        <v>5</v>
      </c>
      <c r="AD7" s="87">
        <v>855167</v>
      </c>
      <c r="AE7" s="86" t="s">
        <v>434</v>
      </c>
    </row>
    <row r="8" spans="1:31" ht="19.5">
      <c r="A8" s="86">
        <v>8</v>
      </c>
      <c r="B8" s="87">
        <v>855008</v>
      </c>
      <c r="C8" s="86" t="s">
        <v>446</v>
      </c>
      <c r="E8" s="86">
        <v>6</v>
      </c>
      <c r="F8" s="87">
        <v>855031</v>
      </c>
      <c r="G8" s="219" t="s">
        <v>435</v>
      </c>
      <c r="I8" s="86">
        <v>6</v>
      </c>
      <c r="J8" s="87">
        <v>855058</v>
      </c>
      <c r="K8" s="86" t="s">
        <v>436</v>
      </c>
      <c r="M8" s="86">
        <v>7</v>
      </c>
      <c r="N8" s="87">
        <v>855084</v>
      </c>
      <c r="O8" s="86" t="s">
        <v>442</v>
      </c>
      <c r="Q8" s="86">
        <v>7</v>
      </c>
      <c r="R8" s="87">
        <v>855109</v>
      </c>
      <c r="S8" s="86" t="s">
        <v>443</v>
      </c>
      <c r="U8" s="86">
        <v>7</v>
      </c>
      <c r="V8" s="87">
        <v>855135</v>
      </c>
      <c r="W8" s="86" t="s">
        <v>444</v>
      </c>
      <c r="Y8" s="86">
        <v>8</v>
      </c>
      <c r="Z8" s="87">
        <v>855148</v>
      </c>
      <c r="AA8" s="86" t="s">
        <v>451</v>
      </c>
      <c r="AC8" s="86">
        <v>6</v>
      </c>
      <c r="AD8" s="87">
        <v>855168</v>
      </c>
      <c r="AE8" s="86" t="s">
        <v>439</v>
      </c>
    </row>
    <row r="9" spans="1:31" ht="19.5">
      <c r="A9" s="86">
        <v>9</v>
      </c>
      <c r="B9" s="87">
        <v>855009</v>
      </c>
      <c r="C9" s="86" t="s">
        <v>453</v>
      </c>
      <c r="E9" s="86">
        <v>7</v>
      </c>
      <c r="F9" s="87">
        <v>855032</v>
      </c>
      <c r="G9" s="219" t="s">
        <v>440</v>
      </c>
      <c r="I9" s="86">
        <v>7</v>
      </c>
      <c r="J9" s="87">
        <v>855059</v>
      </c>
      <c r="K9" s="86" t="s">
        <v>441</v>
      </c>
      <c r="M9" s="86">
        <v>9</v>
      </c>
      <c r="N9" s="87">
        <v>855086</v>
      </c>
      <c r="O9" s="86" t="s">
        <v>456</v>
      </c>
      <c r="Q9" s="86">
        <v>8</v>
      </c>
      <c r="R9" s="87">
        <v>855110</v>
      </c>
      <c r="S9" s="86" t="s">
        <v>449</v>
      </c>
      <c r="U9" s="86">
        <v>8</v>
      </c>
      <c r="V9" s="87">
        <v>855136</v>
      </c>
      <c r="W9" s="86" t="s">
        <v>450</v>
      </c>
      <c r="Y9" s="86">
        <v>9</v>
      </c>
      <c r="Z9" s="87">
        <v>855149</v>
      </c>
      <c r="AA9" s="86" t="s">
        <v>459</v>
      </c>
      <c r="AC9" s="86">
        <v>7</v>
      </c>
      <c r="AD9" s="87">
        <v>855169</v>
      </c>
      <c r="AE9" s="86" t="s">
        <v>445</v>
      </c>
    </row>
    <row r="10" spans="1:31" ht="19.5">
      <c r="A10" s="86">
        <v>10</v>
      </c>
      <c r="B10" s="87">
        <v>855010</v>
      </c>
      <c r="C10" s="86" t="s">
        <v>461</v>
      </c>
      <c r="E10" s="86">
        <v>8</v>
      </c>
      <c r="F10" s="87">
        <v>855033</v>
      </c>
      <c r="G10" s="219" t="s">
        <v>447</v>
      </c>
      <c r="I10" s="86">
        <v>8</v>
      </c>
      <c r="J10" s="87">
        <v>855060</v>
      </c>
      <c r="K10" s="86" t="s">
        <v>448</v>
      </c>
      <c r="M10" s="86">
        <v>10</v>
      </c>
      <c r="N10" s="87">
        <v>855087</v>
      </c>
      <c r="O10" s="86" t="s">
        <v>464</v>
      </c>
      <c r="Q10" s="86">
        <v>9</v>
      </c>
      <c r="R10" s="87">
        <v>855111</v>
      </c>
      <c r="S10" s="86" t="s">
        <v>457</v>
      </c>
      <c r="U10" s="86">
        <v>9</v>
      </c>
      <c r="V10" s="87">
        <v>850080</v>
      </c>
      <c r="W10" s="86" t="s">
        <v>458</v>
      </c>
      <c r="Y10" s="86">
        <v>10</v>
      </c>
      <c r="Z10" s="87">
        <v>855150</v>
      </c>
      <c r="AA10" s="86" t="s">
        <v>466</v>
      </c>
      <c r="AC10" s="86">
        <v>8</v>
      </c>
      <c r="AD10" s="87">
        <v>855170</v>
      </c>
      <c r="AE10" s="86" t="s">
        <v>452</v>
      </c>
    </row>
    <row r="11" spans="1:31" ht="19.5">
      <c r="A11" s="86">
        <v>11</v>
      </c>
      <c r="B11" s="87">
        <v>855011</v>
      </c>
      <c r="C11" s="86" t="s">
        <v>467</v>
      </c>
      <c r="E11" s="86">
        <v>9</v>
      </c>
      <c r="F11" s="87">
        <v>855034</v>
      </c>
      <c r="G11" s="219" t="s">
        <v>454</v>
      </c>
      <c r="I11" s="86">
        <v>9</v>
      </c>
      <c r="J11" s="87">
        <v>855061</v>
      </c>
      <c r="K11" s="86" t="s">
        <v>455</v>
      </c>
      <c r="M11" s="86">
        <v>11</v>
      </c>
      <c r="N11" s="87">
        <v>855088</v>
      </c>
      <c r="O11" s="86" t="s">
        <v>469</v>
      </c>
      <c r="Q11" s="86">
        <v>10</v>
      </c>
      <c r="R11" s="87">
        <v>855112</v>
      </c>
      <c r="S11" s="86" t="s">
        <v>465</v>
      </c>
      <c r="U11" s="86">
        <v>11</v>
      </c>
      <c r="V11" s="87">
        <v>850082</v>
      </c>
      <c r="W11" s="86" t="s">
        <v>470</v>
      </c>
      <c r="Y11" s="86">
        <v>11</v>
      </c>
      <c r="Z11" s="87">
        <v>855151</v>
      </c>
      <c r="AA11" s="86" t="s">
        <v>471</v>
      </c>
      <c r="AC11" s="86">
        <v>9</v>
      </c>
      <c r="AD11" s="87">
        <v>855171</v>
      </c>
      <c r="AE11" s="86" t="s">
        <v>460</v>
      </c>
    </row>
    <row r="12" spans="1:31" ht="19.5">
      <c r="A12" s="86">
        <v>13</v>
      </c>
      <c r="B12" s="87">
        <v>855013</v>
      </c>
      <c r="C12" s="86" t="s">
        <v>480</v>
      </c>
      <c r="E12" s="86">
        <v>10</v>
      </c>
      <c r="F12" s="87">
        <v>855035</v>
      </c>
      <c r="G12" s="219" t="s">
        <v>462</v>
      </c>
      <c r="I12" s="86">
        <v>10</v>
      </c>
      <c r="J12" s="87">
        <v>855062</v>
      </c>
      <c r="K12" s="86" t="s">
        <v>463</v>
      </c>
      <c r="M12" s="86">
        <v>12</v>
      </c>
      <c r="N12" s="87">
        <v>855089</v>
      </c>
      <c r="O12" s="86" t="s">
        <v>475</v>
      </c>
      <c r="Q12" s="86">
        <v>12</v>
      </c>
      <c r="R12" s="87">
        <v>855114</v>
      </c>
      <c r="S12" s="86" t="s">
        <v>476</v>
      </c>
      <c r="U12" s="86">
        <v>12</v>
      </c>
      <c r="V12" s="87">
        <v>850083</v>
      </c>
      <c r="W12" s="86" t="s">
        <v>477</v>
      </c>
      <c r="Y12" s="86">
        <v>12</v>
      </c>
      <c r="Z12" s="87">
        <v>855152</v>
      </c>
      <c r="AA12" s="86" t="s">
        <v>478</v>
      </c>
      <c r="AC12" s="86">
        <v>10</v>
      </c>
      <c r="AD12" s="87">
        <v>855172</v>
      </c>
      <c r="AE12" s="86" t="s">
        <v>1106</v>
      </c>
    </row>
    <row r="13" spans="1:31" ht="19.5">
      <c r="A13" s="86">
        <v>14</v>
      </c>
      <c r="B13" s="87">
        <v>855014</v>
      </c>
      <c r="C13" s="86" t="s">
        <v>488</v>
      </c>
      <c r="E13" s="86">
        <v>12</v>
      </c>
      <c r="F13" s="87">
        <v>855037</v>
      </c>
      <c r="G13" s="219" t="s">
        <v>473</v>
      </c>
      <c r="I13" s="86">
        <v>11</v>
      </c>
      <c r="J13" s="87">
        <v>855063</v>
      </c>
      <c r="K13" s="86" t="s">
        <v>468</v>
      </c>
      <c r="M13" s="86">
        <v>13</v>
      </c>
      <c r="N13" s="87">
        <v>855090</v>
      </c>
      <c r="O13" s="86" t="s">
        <v>483</v>
      </c>
      <c r="Q13" s="86">
        <v>13</v>
      </c>
      <c r="R13" s="87">
        <v>855115</v>
      </c>
      <c r="S13" s="86" t="s">
        <v>484</v>
      </c>
      <c r="U13" s="86">
        <v>13</v>
      </c>
      <c r="V13" s="87">
        <v>850084</v>
      </c>
      <c r="W13" s="86" t="s">
        <v>485</v>
      </c>
      <c r="Y13" s="86">
        <v>13</v>
      </c>
      <c r="Z13" s="87">
        <v>855153</v>
      </c>
      <c r="AA13" s="86" t="s">
        <v>486</v>
      </c>
      <c r="AC13" s="86">
        <v>11</v>
      </c>
      <c r="AD13" s="87">
        <v>855173</v>
      </c>
      <c r="AE13" s="86" t="s">
        <v>472</v>
      </c>
    </row>
    <row r="14" spans="1:31" ht="19.5">
      <c r="A14" s="86">
        <v>15</v>
      </c>
      <c r="B14" s="87">
        <v>855015</v>
      </c>
      <c r="C14" s="86" t="s">
        <v>495</v>
      </c>
      <c r="E14" s="86">
        <v>13</v>
      </c>
      <c r="F14" s="87">
        <v>855038</v>
      </c>
      <c r="G14" s="219" t="s">
        <v>481</v>
      </c>
      <c r="I14" s="86">
        <v>12</v>
      </c>
      <c r="J14" s="87">
        <v>855064</v>
      </c>
      <c r="K14" s="86" t="s">
        <v>474</v>
      </c>
      <c r="M14" s="86">
        <v>14</v>
      </c>
      <c r="N14" s="87">
        <v>855091</v>
      </c>
      <c r="O14" s="86" t="s">
        <v>490</v>
      </c>
      <c r="Q14" s="86">
        <v>14</v>
      </c>
      <c r="R14" s="87">
        <v>855116</v>
      </c>
      <c r="S14" s="86" t="s">
        <v>491</v>
      </c>
      <c r="U14" s="86">
        <v>14</v>
      </c>
      <c r="V14" s="87">
        <v>850085</v>
      </c>
      <c r="W14" s="86" t="s">
        <v>492</v>
      </c>
      <c r="Y14" s="86">
        <v>14</v>
      </c>
      <c r="Z14" s="87">
        <v>855154</v>
      </c>
      <c r="AA14" s="86" t="s">
        <v>493</v>
      </c>
      <c r="AC14" s="86">
        <v>12</v>
      </c>
      <c r="AD14" s="87">
        <v>855174</v>
      </c>
      <c r="AE14" s="86" t="s">
        <v>479</v>
      </c>
    </row>
    <row r="15" spans="1:31" ht="19.5">
      <c r="A15" s="86">
        <v>16</v>
      </c>
      <c r="B15" s="87">
        <v>855016</v>
      </c>
      <c r="C15" s="86" t="s">
        <v>502</v>
      </c>
      <c r="E15" s="86">
        <v>14</v>
      </c>
      <c r="F15" s="87">
        <v>855039</v>
      </c>
      <c r="G15" s="219" t="s">
        <v>489</v>
      </c>
      <c r="I15" s="86">
        <v>13</v>
      </c>
      <c r="J15" s="87">
        <v>855065</v>
      </c>
      <c r="K15" s="86" t="s">
        <v>482</v>
      </c>
      <c r="M15" s="86">
        <v>16</v>
      </c>
      <c r="N15" s="87">
        <v>855093</v>
      </c>
      <c r="O15" s="86" t="s">
        <v>504</v>
      </c>
      <c r="Q15" s="86">
        <v>15</v>
      </c>
      <c r="R15" s="87">
        <v>855117</v>
      </c>
      <c r="S15" s="86" t="s">
        <v>498</v>
      </c>
      <c r="U15" s="86">
        <v>15</v>
      </c>
      <c r="V15" s="87">
        <v>855137</v>
      </c>
      <c r="W15" s="86" t="s">
        <v>499</v>
      </c>
      <c r="Y15" s="86">
        <v>15</v>
      </c>
      <c r="Z15" s="87">
        <v>855155</v>
      </c>
      <c r="AA15" s="86" t="s">
        <v>500</v>
      </c>
      <c r="AC15" s="86">
        <v>13</v>
      </c>
      <c r="AD15" s="87">
        <v>855175</v>
      </c>
      <c r="AE15" s="86" t="s">
        <v>487</v>
      </c>
    </row>
    <row r="16" spans="1:31" ht="19.5">
      <c r="A16" s="86">
        <v>17</v>
      </c>
      <c r="B16" s="87">
        <v>855017</v>
      </c>
      <c r="C16" s="86" t="s">
        <v>508</v>
      </c>
      <c r="E16" s="86">
        <v>15</v>
      </c>
      <c r="F16" s="87">
        <v>855040</v>
      </c>
      <c r="G16" s="219" t="s">
        <v>496</v>
      </c>
      <c r="I16" s="86">
        <v>15</v>
      </c>
      <c r="J16" s="87">
        <v>855067</v>
      </c>
      <c r="K16" s="86" t="s">
        <v>497</v>
      </c>
      <c r="M16" s="86">
        <v>17</v>
      </c>
      <c r="N16" s="87">
        <v>855094</v>
      </c>
      <c r="O16" s="86" t="s">
        <v>511</v>
      </c>
      <c r="Q16" s="86">
        <v>16</v>
      </c>
      <c r="R16" s="87">
        <v>855118</v>
      </c>
      <c r="S16" s="86" t="s">
        <v>505</v>
      </c>
      <c r="U16" s="86">
        <v>16</v>
      </c>
      <c r="V16" s="87">
        <v>855138</v>
      </c>
      <c r="W16" s="86" t="s">
        <v>506</v>
      </c>
      <c r="Y16" s="86">
        <v>16</v>
      </c>
      <c r="Z16" s="87">
        <v>855156</v>
      </c>
      <c r="AA16" s="86" t="s">
        <v>507</v>
      </c>
      <c r="AC16" s="86">
        <v>14</v>
      </c>
      <c r="AD16" s="87">
        <v>855176</v>
      </c>
      <c r="AE16" s="86" t="s">
        <v>494</v>
      </c>
    </row>
    <row r="17" spans="1:31" ht="19.5">
      <c r="A17" s="86">
        <v>18</v>
      </c>
      <c r="B17" s="87">
        <v>855018</v>
      </c>
      <c r="C17" s="86" t="s">
        <v>514</v>
      </c>
      <c r="E17" s="86">
        <v>16</v>
      </c>
      <c r="F17" s="87">
        <v>855041</v>
      </c>
      <c r="G17" s="219" t="s">
        <v>503</v>
      </c>
      <c r="I17" s="86">
        <v>17</v>
      </c>
      <c r="J17" s="87">
        <v>855069</v>
      </c>
      <c r="K17" s="86" t="s">
        <v>510</v>
      </c>
      <c r="M17" s="86">
        <v>18</v>
      </c>
      <c r="N17" s="87">
        <v>855095</v>
      </c>
      <c r="O17" s="86" t="s">
        <v>515</v>
      </c>
      <c r="Q17" s="86">
        <v>17</v>
      </c>
      <c r="R17" s="87">
        <v>855119</v>
      </c>
      <c r="S17" s="86" t="s">
        <v>512</v>
      </c>
      <c r="U17" s="86">
        <v>20</v>
      </c>
      <c r="V17" s="87">
        <v>850088</v>
      </c>
      <c r="W17" s="86" t="s">
        <v>532</v>
      </c>
      <c r="Y17" s="86">
        <v>18</v>
      </c>
      <c r="Z17" s="87">
        <v>855158</v>
      </c>
      <c r="AA17" s="86" t="s">
        <v>517</v>
      </c>
      <c r="AC17" s="86">
        <v>15</v>
      </c>
      <c r="AD17" s="87">
        <v>855177</v>
      </c>
      <c r="AE17" s="86" t="s">
        <v>501</v>
      </c>
    </row>
    <row r="18" spans="1:31" ht="19.5">
      <c r="A18" s="86">
        <v>19</v>
      </c>
      <c r="B18" s="87">
        <v>855019</v>
      </c>
      <c r="C18" s="86" t="s">
        <v>519</v>
      </c>
      <c r="E18" s="86">
        <v>17</v>
      </c>
      <c r="F18" s="87">
        <v>855042</v>
      </c>
      <c r="G18" s="219" t="s">
        <v>509</v>
      </c>
      <c r="I18" s="86">
        <v>19</v>
      </c>
      <c r="J18" s="87">
        <v>855071</v>
      </c>
      <c r="K18" s="86" t="s">
        <v>521</v>
      </c>
      <c r="M18" s="86">
        <v>19</v>
      </c>
      <c r="N18" s="87">
        <v>855096</v>
      </c>
      <c r="O18" s="86" t="s">
        <v>522</v>
      </c>
      <c r="Q18" s="86">
        <v>18</v>
      </c>
      <c r="R18" s="87">
        <v>855120</v>
      </c>
      <c r="S18" s="86" t="s">
        <v>516</v>
      </c>
      <c r="U18" s="86">
        <v>21</v>
      </c>
      <c r="V18" s="87">
        <v>850089</v>
      </c>
      <c r="W18" s="86" t="s">
        <v>539</v>
      </c>
      <c r="Y18" s="86">
        <v>19</v>
      </c>
      <c r="Z18" s="87">
        <v>855159</v>
      </c>
      <c r="AA18" s="86" t="s">
        <v>525</v>
      </c>
      <c r="AC18" s="86">
        <v>16</v>
      </c>
      <c r="AD18" s="87">
        <v>855178</v>
      </c>
      <c r="AE18" s="86" t="s">
        <v>493</v>
      </c>
    </row>
    <row r="19" spans="1:31" ht="19.5">
      <c r="A19" s="86">
        <v>20</v>
      </c>
      <c r="B19" s="87">
        <v>855020</v>
      </c>
      <c r="C19" s="86" t="s">
        <v>527</v>
      </c>
      <c r="E19" s="86">
        <v>18</v>
      </c>
      <c r="F19" s="87">
        <v>855043</v>
      </c>
      <c r="G19" s="219" t="s">
        <v>1104</v>
      </c>
      <c r="I19" s="86">
        <v>20</v>
      </c>
      <c r="J19" s="87">
        <v>855072</v>
      </c>
      <c r="K19" s="86" t="s">
        <v>529</v>
      </c>
      <c r="M19" s="86">
        <v>20</v>
      </c>
      <c r="N19" s="87">
        <v>855097</v>
      </c>
      <c r="O19" s="86" t="s">
        <v>530</v>
      </c>
      <c r="Q19" s="86">
        <v>19</v>
      </c>
      <c r="R19" s="87">
        <v>855121</v>
      </c>
      <c r="S19" s="86" t="s">
        <v>523</v>
      </c>
      <c r="U19" s="86">
        <v>22</v>
      </c>
      <c r="V19" s="87">
        <v>850090</v>
      </c>
      <c r="W19" s="86" t="s">
        <v>545</v>
      </c>
      <c r="Y19" s="86">
        <v>20</v>
      </c>
      <c r="Z19" s="87">
        <v>855160</v>
      </c>
      <c r="AA19" s="86" t="s">
        <v>533</v>
      </c>
      <c r="AC19" s="86">
        <v>17</v>
      </c>
      <c r="AD19" s="87">
        <v>855179</v>
      </c>
      <c r="AE19" s="86" t="s">
        <v>513</v>
      </c>
    </row>
    <row r="20" spans="1:31" ht="19.5">
      <c r="A20" s="86">
        <v>21</v>
      </c>
      <c r="B20" s="87">
        <v>855021</v>
      </c>
      <c r="C20" s="86" t="s">
        <v>535</v>
      </c>
      <c r="E20" s="86">
        <v>19</v>
      </c>
      <c r="F20" s="87">
        <v>855045</v>
      </c>
      <c r="G20" s="219" t="s">
        <v>520</v>
      </c>
      <c r="I20" s="86">
        <v>21</v>
      </c>
      <c r="J20" s="87">
        <v>855073</v>
      </c>
      <c r="K20" s="86" t="s">
        <v>537</v>
      </c>
      <c r="M20" s="86">
        <v>23</v>
      </c>
      <c r="N20" s="87">
        <v>855100</v>
      </c>
      <c r="O20" s="86" t="s">
        <v>550</v>
      </c>
      <c r="Q20" s="86">
        <v>20</v>
      </c>
      <c r="R20" s="87">
        <v>855122</v>
      </c>
      <c r="S20" s="86" t="s">
        <v>531</v>
      </c>
      <c r="U20" s="86">
        <v>23</v>
      </c>
      <c r="V20" s="87">
        <v>850091</v>
      </c>
      <c r="W20" s="86" t="s">
        <v>552</v>
      </c>
      <c r="Y20" s="86">
        <v>21</v>
      </c>
      <c r="Z20" s="87">
        <v>855161</v>
      </c>
      <c r="AA20" s="86" t="s">
        <v>540</v>
      </c>
      <c r="AC20" s="86">
        <v>18</v>
      </c>
      <c r="AD20" s="87">
        <v>855180</v>
      </c>
      <c r="AE20" s="86" t="s">
        <v>518</v>
      </c>
    </row>
    <row r="21" spans="1:31" ht="19.5">
      <c r="A21" s="86">
        <v>22</v>
      </c>
      <c r="B21" s="87">
        <v>855022</v>
      </c>
      <c r="C21" s="86" t="s">
        <v>542</v>
      </c>
      <c r="E21" s="86">
        <v>20</v>
      </c>
      <c r="F21" s="87">
        <v>855046</v>
      </c>
      <c r="G21" s="219" t="s">
        <v>528</v>
      </c>
      <c r="I21" s="86">
        <v>23</v>
      </c>
      <c r="J21" s="87">
        <v>855075</v>
      </c>
      <c r="K21" s="86" t="s">
        <v>549</v>
      </c>
      <c r="M21" s="86">
        <v>24</v>
      </c>
      <c r="N21" s="87">
        <v>855101</v>
      </c>
      <c r="O21" s="86" t="s">
        <v>557</v>
      </c>
      <c r="Q21" s="86">
        <v>21</v>
      </c>
      <c r="R21" s="87">
        <v>855123</v>
      </c>
      <c r="S21" s="86" t="s">
        <v>538</v>
      </c>
      <c r="U21" s="86">
        <v>24</v>
      </c>
      <c r="V21" s="87">
        <v>850130</v>
      </c>
      <c r="W21" s="86" t="s">
        <v>967</v>
      </c>
      <c r="Y21" s="86">
        <v>23</v>
      </c>
      <c r="Z21" s="87">
        <v>850092</v>
      </c>
      <c r="AA21" s="86" t="s">
        <v>553</v>
      </c>
      <c r="AC21" s="86">
        <v>19</v>
      </c>
      <c r="AD21" s="87">
        <v>855181</v>
      </c>
      <c r="AE21" s="86" t="s">
        <v>526</v>
      </c>
    </row>
    <row r="22" spans="1:31" ht="19.5">
      <c r="A22" s="86">
        <v>23</v>
      </c>
      <c r="B22" s="87">
        <v>855023</v>
      </c>
      <c r="C22" s="86" t="s">
        <v>547</v>
      </c>
      <c r="E22" s="86">
        <v>21</v>
      </c>
      <c r="F22" s="87">
        <v>855047</v>
      </c>
      <c r="G22" s="219" t="s">
        <v>536</v>
      </c>
      <c r="I22" s="86">
        <v>24</v>
      </c>
      <c r="J22" s="87">
        <v>855076</v>
      </c>
      <c r="K22" s="86" t="s">
        <v>556</v>
      </c>
      <c r="M22" s="86">
        <v>26</v>
      </c>
      <c r="N22" s="87">
        <v>850049</v>
      </c>
      <c r="O22" s="86" t="s">
        <v>568</v>
      </c>
      <c r="Q22" s="86">
        <v>22</v>
      </c>
      <c r="R22" s="87">
        <v>855124</v>
      </c>
      <c r="S22" s="86" t="s">
        <v>544</v>
      </c>
      <c r="Y22" s="86">
        <v>24</v>
      </c>
      <c r="Z22" s="87">
        <v>850093</v>
      </c>
      <c r="AA22" s="86" t="s">
        <v>559</v>
      </c>
      <c r="AC22" s="86">
        <v>20</v>
      </c>
      <c r="AD22" s="87">
        <v>855182</v>
      </c>
      <c r="AE22" s="86" t="s">
        <v>534</v>
      </c>
    </row>
    <row r="23" spans="1:31" ht="19.5">
      <c r="A23" s="86">
        <v>25</v>
      </c>
      <c r="B23" s="87">
        <v>855025</v>
      </c>
      <c r="C23" s="86" t="s">
        <v>561</v>
      </c>
      <c r="E23" s="86">
        <v>22</v>
      </c>
      <c r="F23" s="87">
        <v>855048</v>
      </c>
      <c r="G23" s="219" t="s">
        <v>543</v>
      </c>
      <c r="I23" s="86">
        <v>25</v>
      </c>
      <c r="J23" s="87">
        <v>855077</v>
      </c>
      <c r="K23" s="86" t="s">
        <v>562</v>
      </c>
      <c r="M23" s="86">
        <v>27</v>
      </c>
      <c r="N23" s="87">
        <v>850050</v>
      </c>
      <c r="O23" s="86" t="s">
        <v>575</v>
      </c>
      <c r="Q23" s="86">
        <v>23</v>
      </c>
      <c r="R23" s="87">
        <v>855125</v>
      </c>
      <c r="S23" s="86" t="s">
        <v>551</v>
      </c>
      <c r="Y23" s="86">
        <v>25</v>
      </c>
      <c r="Z23" s="87">
        <v>850094</v>
      </c>
      <c r="AA23" s="86" t="s">
        <v>564</v>
      </c>
      <c r="AC23" s="86">
        <v>21</v>
      </c>
      <c r="AD23" s="87">
        <v>855183</v>
      </c>
      <c r="AE23" s="86" t="s">
        <v>541</v>
      </c>
    </row>
    <row r="24" spans="1:31" ht="19.5">
      <c r="A24" s="86">
        <v>27</v>
      </c>
      <c r="B24" s="87">
        <v>850002</v>
      </c>
      <c r="C24" s="86" t="s">
        <v>572</v>
      </c>
      <c r="E24" s="86">
        <v>23</v>
      </c>
      <c r="F24" s="87">
        <v>855049</v>
      </c>
      <c r="G24" s="219" t="s">
        <v>548</v>
      </c>
      <c r="I24" s="86">
        <v>26</v>
      </c>
      <c r="J24" s="87">
        <v>850032</v>
      </c>
      <c r="K24" s="86" t="s">
        <v>567</v>
      </c>
      <c r="M24" s="86">
        <v>28</v>
      </c>
      <c r="N24" s="87">
        <v>850051</v>
      </c>
      <c r="O24" s="86" t="s">
        <v>581</v>
      </c>
      <c r="Q24" s="86">
        <v>24</v>
      </c>
      <c r="R24" s="87">
        <v>855126</v>
      </c>
      <c r="S24" s="86" t="s">
        <v>558</v>
      </c>
      <c r="Y24" s="86">
        <v>26</v>
      </c>
      <c r="Z24" s="87">
        <v>850095</v>
      </c>
      <c r="AA24" s="86" t="s">
        <v>570</v>
      </c>
      <c r="AC24" s="86">
        <v>22</v>
      </c>
      <c r="AD24" s="87">
        <v>855184</v>
      </c>
      <c r="AE24" s="86" t="s">
        <v>546</v>
      </c>
    </row>
    <row r="25" spans="1:31" ht="19.5">
      <c r="A25" s="86">
        <v>28</v>
      </c>
      <c r="B25" s="87">
        <v>850003</v>
      </c>
      <c r="C25" s="86" t="s">
        <v>578</v>
      </c>
      <c r="E25" s="86">
        <v>24</v>
      </c>
      <c r="F25" s="87">
        <v>855050</v>
      </c>
      <c r="G25" s="219" t="s">
        <v>555</v>
      </c>
      <c r="I25" s="86">
        <v>27</v>
      </c>
      <c r="J25" s="87">
        <v>850033</v>
      </c>
      <c r="K25" s="86" t="s">
        <v>574</v>
      </c>
      <c r="M25" s="86">
        <v>29</v>
      </c>
      <c r="N25" s="87">
        <v>850052</v>
      </c>
      <c r="O25" s="86" t="s">
        <v>588</v>
      </c>
      <c r="Q25" s="86">
        <v>25</v>
      </c>
      <c r="R25" s="87">
        <v>855127</v>
      </c>
      <c r="S25" s="86" t="s">
        <v>563</v>
      </c>
      <c r="Y25" s="86">
        <v>28</v>
      </c>
      <c r="Z25" s="87">
        <v>850097</v>
      </c>
      <c r="AA25" s="86" t="s">
        <v>583</v>
      </c>
      <c r="AC25" s="86">
        <v>23</v>
      </c>
      <c r="AD25" s="87">
        <v>855185</v>
      </c>
      <c r="AE25" s="86" t="s">
        <v>554</v>
      </c>
    </row>
    <row r="26" spans="1:31" ht="19.5">
      <c r="A26" s="86">
        <v>29</v>
      </c>
      <c r="B26" s="87">
        <v>850004</v>
      </c>
      <c r="C26" s="86" t="s">
        <v>585</v>
      </c>
      <c r="E26" s="86">
        <v>25</v>
      </c>
      <c r="F26" s="87">
        <v>855051</v>
      </c>
      <c r="G26" s="219" t="s">
        <v>968</v>
      </c>
      <c r="I26" s="86">
        <v>28</v>
      </c>
      <c r="J26" s="87">
        <v>850034</v>
      </c>
      <c r="K26" s="86" t="s">
        <v>580</v>
      </c>
      <c r="M26" s="86">
        <v>30</v>
      </c>
      <c r="N26" s="87">
        <v>850053</v>
      </c>
      <c r="O26" s="86" t="s">
        <v>593</v>
      </c>
      <c r="Q26" s="86">
        <v>26</v>
      </c>
      <c r="R26" s="87">
        <v>855128</v>
      </c>
      <c r="S26" s="86" t="s">
        <v>569</v>
      </c>
      <c r="Y26" s="86">
        <v>30</v>
      </c>
      <c r="Z26" s="87">
        <v>850099</v>
      </c>
      <c r="AA26" s="86" t="s">
        <v>595</v>
      </c>
      <c r="AC26" s="86">
        <v>24</v>
      </c>
      <c r="AD26" s="87">
        <v>850110</v>
      </c>
      <c r="AE26" s="86" t="s">
        <v>560</v>
      </c>
    </row>
    <row r="27" spans="1:31" ht="19.5">
      <c r="A27" s="86">
        <v>30</v>
      </c>
      <c r="B27" s="87">
        <v>850005</v>
      </c>
      <c r="C27" s="86" t="s">
        <v>590</v>
      </c>
      <c r="E27" s="86">
        <v>26</v>
      </c>
      <c r="F27" s="87">
        <v>855052</v>
      </c>
      <c r="G27" s="219" t="s">
        <v>566</v>
      </c>
      <c r="I27" s="86">
        <v>29</v>
      </c>
      <c r="J27" s="87">
        <v>850035</v>
      </c>
      <c r="K27" s="86" t="s">
        <v>587</v>
      </c>
      <c r="M27" s="86">
        <v>31</v>
      </c>
      <c r="N27" s="87">
        <v>850054</v>
      </c>
      <c r="O27" s="86" t="s">
        <v>599</v>
      </c>
      <c r="Q27" s="86">
        <v>27</v>
      </c>
      <c r="R27" s="87">
        <v>850065</v>
      </c>
      <c r="S27" s="86" t="s">
        <v>576</v>
      </c>
      <c r="Y27" s="86">
        <v>31</v>
      </c>
      <c r="Z27" s="87">
        <v>850100</v>
      </c>
      <c r="AA27" s="86" t="s">
        <v>601</v>
      </c>
      <c r="AC27" s="86">
        <v>25</v>
      </c>
      <c r="AD27" s="87">
        <v>850111</v>
      </c>
      <c r="AE27" s="86" t="s">
        <v>565</v>
      </c>
    </row>
    <row r="28" spans="1:31" ht="19.5">
      <c r="A28" s="86">
        <v>31</v>
      </c>
      <c r="B28" s="87">
        <v>850006</v>
      </c>
      <c r="C28" s="86" t="s">
        <v>597</v>
      </c>
      <c r="E28" s="86">
        <v>27</v>
      </c>
      <c r="F28" s="87">
        <v>850017</v>
      </c>
      <c r="G28" s="219" t="s">
        <v>573</v>
      </c>
      <c r="I28" s="86">
        <v>30</v>
      </c>
      <c r="J28" s="87">
        <v>850036</v>
      </c>
      <c r="K28" s="86" t="s">
        <v>592</v>
      </c>
      <c r="M28" s="86">
        <v>32</v>
      </c>
      <c r="N28" s="87">
        <v>850055</v>
      </c>
      <c r="O28" s="86" t="s">
        <v>606</v>
      </c>
      <c r="Q28" s="86">
        <v>28</v>
      </c>
      <c r="R28" s="87">
        <v>850066</v>
      </c>
      <c r="S28" s="86" t="s">
        <v>582</v>
      </c>
      <c r="Y28" s="86">
        <v>32</v>
      </c>
      <c r="Z28" s="87">
        <v>850101</v>
      </c>
      <c r="AA28" s="86" t="s">
        <v>608</v>
      </c>
      <c r="AC28" s="86">
        <v>26</v>
      </c>
      <c r="AD28" s="87">
        <v>850112</v>
      </c>
      <c r="AE28" s="86" t="s">
        <v>571</v>
      </c>
    </row>
    <row r="29" spans="1:31" ht="19.5">
      <c r="A29" s="86">
        <v>32</v>
      </c>
      <c r="B29" s="87">
        <v>850007</v>
      </c>
      <c r="C29" s="86" t="s">
        <v>603</v>
      </c>
      <c r="E29" s="86">
        <v>28</v>
      </c>
      <c r="F29" s="87">
        <v>850018</v>
      </c>
      <c r="G29" s="219" t="s">
        <v>579</v>
      </c>
      <c r="I29" s="86">
        <v>32</v>
      </c>
      <c r="J29" s="87">
        <v>850038</v>
      </c>
      <c r="K29" s="86" t="s">
        <v>605</v>
      </c>
      <c r="M29" s="86">
        <v>33</v>
      </c>
      <c r="N29" s="87">
        <v>850056</v>
      </c>
      <c r="O29" s="86" t="s">
        <v>613</v>
      </c>
      <c r="Q29" s="86">
        <v>29</v>
      </c>
      <c r="R29" s="87">
        <v>850067</v>
      </c>
      <c r="S29" s="86" t="s">
        <v>589</v>
      </c>
      <c r="Y29" s="86">
        <v>33</v>
      </c>
      <c r="Z29" s="87">
        <v>850102</v>
      </c>
      <c r="AA29" s="86" t="s">
        <v>615</v>
      </c>
      <c r="AC29" s="86">
        <v>27</v>
      </c>
      <c r="AD29" s="87">
        <v>850113</v>
      </c>
      <c r="AE29" s="86" t="s">
        <v>577</v>
      </c>
    </row>
    <row r="30" spans="1:31" ht="19.5">
      <c r="A30" s="86">
        <v>33</v>
      </c>
      <c r="B30" s="87">
        <v>850008</v>
      </c>
      <c r="C30" s="86" t="s">
        <v>610</v>
      </c>
      <c r="E30" s="86">
        <v>29</v>
      </c>
      <c r="F30" s="87">
        <v>850019</v>
      </c>
      <c r="G30" s="219" t="s">
        <v>586</v>
      </c>
      <c r="I30" s="86">
        <v>33</v>
      </c>
      <c r="J30" s="87">
        <v>850039</v>
      </c>
      <c r="K30" s="86" t="s">
        <v>612</v>
      </c>
      <c r="M30" s="86">
        <v>34</v>
      </c>
      <c r="N30" s="87">
        <v>850057</v>
      </c>
      <c r="O30" s="86" t="s">
        <v>620</v>
      </c>
      <c r="Q30" s="86">
        <v>30</v>
      </c>
      <c r="R30" s="87">
        <v>850068</v>
      </c>
      <c r="S30" s="86" t="s">
        <v>594</v>
      </c>
      <c r="Y30" s="86">
        <v>34</v>
      </c>
      <c r="Z30" s="87">
        <v>850103</v>
      </c>
      <c r="AA30" s="86" t="s">
        <v>622</v>
      </c>
      <c r="AC30" s="86">
        <v>28</v>
      </c>
      <c r="AD30" s="87">
        <v>850114</v>
      </c>
      <c r="AE30" s="86" t="s">
        <v>584</v>
      </c>
    </row>
    <row r="31" spans="1:31" ht="19.5">
      <c r="A31" s="86">
        <v>34</v>
      </c>
      <c r="B31" s="87">
        <v>850009</v>
      </c>
      <c r="C31" s="86" t="s">
        <v>617</v>
      </c>
      <c r="E31" s="86">
        <v>30</v>
      </c>
      <c r="F31" s="87">
        <v>850020</v>
      </c>
      <c r="G31" s="219" t="s">
        <v>591</v>
      </c>
      <c r="I31" s="86">
        <v>34</v>
      </c>
      <c r="J31" s="87">
        <v>850040</v>
      </c>
      <c r="K31" s="86" t="s">
        <v>619</v>
      </c>
      <c r="M31" s="86">
        <v>35</v>
      </c>
      <c r="N31" s="87">
        <v>850058</v>
      </c>
      <c r="O31" s="86" t="s">
        <v>627</v>
      </c>
      <c r="Q31" s="86">
        <v>31</v>
      </c>
      <c r="R31" s="87">
        <v>850069</v>
      </c>
      <c r="S31" s="86" t="s">
        <v>600</v>
      </c>
      <c r="Y31" s="86">
        <v>35</v>
      </c>
      <c r="Z31" s="87">
        <v>850104</v>
      </c>
      <c r="AA31" s="86" t="s">
        <v>629</v>
      </c>
      <c r="AC31" s="86">
        <v>30</v>
      </c>
      <c r="AD31" s="87">
        <v>850116</v>
      </c>
      <c r="AE31" s="86" t="s">
        <v>596</v>
      </c>
    </row>
    <row r="32" spans="1:31" ht="19.5">
      <c r="A32" s="86">
        <v>35</v>
      </c>
      <c r="B32" s="87">
        <v>850010</v>
      </c>
      <c r="C32" s="86" t="s">
        <v>624</v>
      </c>
      <c r="E32" s="86">
        <v>31</v>
      </c>
      <c r="F32" s="87">
        <v>850021</v>
      </c>
      <c r="G32" s="219" t="s">
        <v>598</v>
      </c>
      <c r="I32" s="86">
        <v>35</v>
      </c>
      <c r="J32" s="87">
        <v>850041</v>
      </c>
      <c r="K32" s="86" t="s">
        <v>626</v>
      </c>
      <c r="M32" s="86">
        <v>36</v>
      </c>
      <c r="N32" s="87">
        <v>850059</v>
      </c>
      <c r="O32" s="86" t="s">
        <v>634</v>
      </c>
      <c r="Q32" s="86">
        <v>32</v>
      </c>
      <c r="R32" s="87">
        <v>850070</v>
      </c>
      <c r="S32" s="86" t="s">
        <v>607</v>
      </c>
      <c r="U32" s="94"/>
      <c r="V32" s="95"/>
      <c r="W32" s="94"/>
      <c r="Y32" s="86">
        <v>36</v>
      </c>
      <c r="Z32" s="87">
        <v>850105</v>
      </c>
      <c r="AA32" s="86" t="s">
        <v>636</v>
      </c>
      <c r="AC32" s="86">
        <v>31</v>
      </c>
      <c r="AD32" s="87">
        <v>850117</v>
      </c>
      <c r="AE32" s="86" t="s">
        <v>602</v>
      </c>
    </row>
    <row r="33" spans="1:31" ht="19.5">
      <c r="A33" s="86">
        <v>36</v>
      </c>
      <c r="B33" s="87">
        <v>850011</v>
      </c>
      <c r="C33" s="86" t="s">
        <v>631</v>
      </c>
      <c r="E33" s="86">
        <v>32</v>
      </c>
      <c r="F33" s="87">
        <v>850022</v>
      </c>
      <c r="G33" s="219" t="s">
        <v>604</v>
      </c>
      <c r="I33" s="86">
        <v>36</v>
      </c>
      <c r="J33" s="87">
        <v>850042</v>
      </c>
      <c r="K33" s="86" t="s">
        <v>633</v>
      </c>
      <c r="M33" s="86">
        <v>37</v>
      </c>
      <c r="N33" s="87">
        <v>850060</v>
      </c>
      <c r="O33" s="86" t="s">
        <v>641</v>
      </c>
      <c r="Q33" s="86">
        <v>33</v>
      </c>
      <c r="R33" s="87">
        <v>850071</v>
      </c>
      <c r="S33" s="86" t="s">
        <v>614</v>
      </c>
      <c r="U33" s="94"/>
      <c r="V33" s="95"/>
      <c r="W33" s="94"/>
      <c r="Y33" s="86">
        <v>37</v>
      </c>
      <c r="Z33" s="87">
        <v>850106</v>
      </c>
      <c r="AA33" s="86" t="s">
        <v>643</v>
      </c>
      <c r="AC33" s="86">
        <v>32</v>
      </c>
      <c r="AD33" s="87">
        <v>850118</v>
      </c>
      <c r="AE33" s="86" t="s">
        <v>609</v>
      </c>
    </row>
    <row r="34" spans="1:31" ht="19.5">
      <c r="A34" s="86">
        <v>37</v>
      </c>
      <c r="B34" s="87">
        <v>850012</v>
      </c>
      <c r="C34" s="86" t="s">
        <v>638</v>
      </c>
      <c r="E34" s="86">
        <v>33</v>
      </c>
      <c r="F34" s="87">
        <v>850023</v>
      </c>
      <c r="G34" s="219" t="s">
        <v>611</v>
      </c>
      <c r="I34" s="86">
        <v>37</v>
      </c>
      <c r="J34" s="87">
        <v>850043</v>
      </c>
      <c r="K34" s="86" t="s">
        <v>640</v>
      </c>
      <c r="M34" s="86">
        <v>38</v>
      </c>
      <c r="N34" s="87">
        <v>850061</v>
      </c>
      <c r="O34" s="86" t="s">
        <v>647</v>
      </c>
      <c r="Q34" s="86">
        <v>34</v>
      </c>
      <c r="R34" s="87">
        <v>850072</v>
      </c>
      <c r="S34" s="86" t="s">
        <v>621</v>
      </c>
      <c r="U34" s="94"/>
      <c r="V34" s="95"/>
      <c r="W34" s="94"/>
      <c r="Y34" s="86">
        <v>38</v>
      </c>
      <c r="Z34" s="87">
        <v>850107</v>
      </c>
      <c r="AA34" s="86" t="s">
        <v>649</v>
      </c>
      <c r="AC34" s="86">
        <v>33</v>
      </c>
      <c r="AD34" s="87">
        <v>850119</v>
      </c>
      <c r="AE34" s="86" t="s">
        <v>616</v>
      </c>
    </row>
    <row r="35" spans="1:31" ht="19.5">
      <c r="A35" s="86">
        <v>38</v>
      </c>
      <c r="B35" s="87">
        <v>850013</v>
      </c>
      <c r="C35" s="86" t="s">
        <v>645</v>
      </c>
      <c r="E35" s="86">
        <v>34</v>
      </c>
      <c r="F35" s="87">
        <v>850024</v>
      </c>
      <c r="G35" s="219" t="s">
        <v>618</v>
      </c>
      <c r="I35" s="86">
        <v>39</v>
      </c>
      <c r="J35" s="87">
        <v>850046</v>
      </c>
      <c r="K35" s="86" t="s">
        <v>653</v>
      </c>
      <c r="M35" s="86">
        <v>39</v>
      </c>
      <c r="N35" s="87">
        <v>850062</v>
      </c>
      <c r="O35" s="86" t="s">
        <v>654</v>
      </c>
      <c r="Q35" s="86">
        <v>35</v>
      </c>
      <c r="R35" s="87">
        <v>850073</v>
      </c>
      <c r="S35" s="86" t="s">
        <v>628</v>
      </c>
      <c r="U35" s="94"/>
      <c r="V35" s="95"/>
      <c r="W35" s="94"/>
      <c r="Y35" s="86">
        <v>39</v>
      </c>
      <c r="Z35" s="87">
        <v>850108</v>
      </c>
      <c r="AA35" s="86" t="s">
        <v>656</v>
      </c>
      <c r="AC35" s="86">
        <v>34</v>
      </c>
      <c r="AD35" s="87">
        <v>850120</v>
      </c>
      <c r="AE35" s="86" t="s">
        <v>623</v>
      </c>
    </row>
    <row r="36" spans="1:31" ht="19.5">
      <c r="A36" s="86">
        <v>39</v>
      </c>
      <c r="B36" s="87">
        <v>850014</v>
      </c>
      <c r="C36" s="86" t="s">
        <v>651</v>
      </c>
      <c r="E36" s="86">
        <v>35</v>
      </c>
      <c r="F36" s="87">
        <v>850025</v>
      </c>
      <c r="G36" s="219" t="s">
        <v>625</v>
      </c>
      <c r="I36" s="86">
        <v>40</v>
      </c>
      <c r="J36" s="87">
        <v>850047</v>
      </c>
      <c r="K36" s="86" t="s">
        <v>660</v>
      </c>
      <c r="M36" s="86">
        <v>40</v>
      </c>
      <c r="N36" s="87">
        <v>850063</v>
      </c>
      <c r="O36" s="86" t="s">
        <v>661</v>
      </c>
      <c r="Q36" s="86">
        <v>36</v>
      </c>
      <c r="R36" s="87">
        <v>850074</v>
      </c>
      <c r="S36" s="86" t="s">
        <v>635</v>
      </c>
      <c r="U36" s="94"/>
      <c r="V36" s="95"/>
      <c r="W36" s="94"/>
      <c r="Y36" s="86">
        <v>40</v>
      </c>
      <c r="Z36" s="87">
        <v>850109</v>
      </c>
      <c r="AA36" s="86" t="s">
        <v>663</v>
      </c>
      <c r="AC36" s="86">
        <v>35</v>
      </c>
      <c r="AD36" s="87">
        <v>850121</v>
      </c>
      <c r="AE36" s="86" t="s">
        <v>630</v>
      </c>
    </row>
    <row r="37" spans="1:31" ht="19.5">
      <c r="A37" s="86">
        <v>40</v>
      </c>
      <c r="B37" s="87">
        <v>850015</v>
      </c>
      <c r="C37" s="86" t="s">
        <v>658</v>
      </c>
      <c r="E37" s="86">
        <v>36</v>
      </c>
      <c r="F37" s="87">
        <v>850026</v>
      </c>
      <c r="G37" s="219" t="s">
        <v>632</v>
      </c>
      <c r="I37" s="86">
        <v>41</v>
      </c>
      <c r="J37" s="87">
        <v>850048</v>
      </c>
      <c r="K37" s="86" t="s">
        <v>667</v>
      </c>
      <c r="M37" s="86">
        <v>41</v>
      </c>
      <c r="N37" s="87">
        <v>850064</v>
      </c>
      <c r="O37" s="86" t="s">
        <v>668</v>
      </c>
      <c r="Q37" s="86">
        <v>37</v>
      </c>
      <c r="R37" s="87">
        <v>850075</v>
      </c>
      <c r="S37" s="86" t="s">
        <v>642</v>
      </c>
      <c r="T37" s="85"/>
      <c r="U37" s="85"/>
      <c r="V37" s="85"/>
      <c r="W37" s="85"/>
      <c r="AC37" s="86">
        <v>36</v>
      </c>
      <c r="AD37" s="87">
        <v>850122</v>
      </c>
      <c r="AE37" s="86" t="s">
        <v>637</v>
      </c>
    </row>
    <row r="38" spans="1:31" ht="19.5">
      <c r="A38" s="86">
        <v>41</v>
      </c>
      <c r="B38" s="87">
        <v>850016</v>
      </c>
      <c r="C38" s="86" t="s">
        <v>665</v>
      </c>
      <c r="E38" s="86">
        <v>37</v>
      </c>
      <c r="F38" s="87">
        <v>850027</v>
      </c>
      <c r="G38" s="219" t="s">
        <v>639</v>
      </c>
      <c r="I38" s="86">
        <v>42</v>
      </c>
      <c r="J38" s="87">
        <v>850127</v>
      </c>
      <c r="K38" s="86" t="s">
        <v>672</v>
      </c>
      <c r="M38" s="86">
        <v>42</v>
      </c>
      <c r="N38" s="87">
        <v>850128</v>
      </c>
      <c r="O38" s="86" t="s">
        <v>673</v>
      </c>
      <c r="Q38" s="86">
        <v>38</v>
      </c>
      <c r="R38" s="87">
        <v>850076</v>
      </c>
      <c r="S38" s="86" t="s">
        <v>648</v>
      </c>
      <c r="T38" s="85"/>
      <c r="U38" s="85"/>
      <c r="V38" s="85"/>
      <c r="W38" s="85"/>
      <c r="AC38" s="86">
        <v>37</v>
      </c>
      <c r="AD38" s="87">
        <v>850123</v>
      </c>
      <c r="AE38" s="86" t="s">
        <v>644</v>
      </c>
    </row>
    <row r="39" spans="1:31" ht="19.5">
      <c r="A39" s="86">
        <v>42</v>
      </c>
      <c r="B39" s="87">
        <v>855189</v>
      </c>
      <c r="C39" s="86" t="s">
        <v>970</v>
      </c>
      <c r="E39" s="86">
        <v>38</v>
      </c>
      <c r="F39" s="87">
        <v>850028</v>
      </c>
      <c r="G39" s="219" t="s">
        <v>646</v>
      </c>
      <c r="I39" s="86">
        <v>43</v>
      </c>
      <c r="J39" s="87">
        <v>850129</v>
      </c>
      <c r="K39" s="86" t="s">
        <v>969</v>
      </c>
      <c r="M39" s="86">
        <v>43</v>
      </c>
      <c r="N39" s="87">
        <v>850087</v>
      </c>
      <c r="O39" s="86" t="s">
        <v>524</v>
      </c>
      <c r="Q39" s="86">
        <v>39</v>
      </c>
      <c r="R39" s="87">
        <v>850077</v>
      </c>
      <c r="S39" s="86" t="s">
        <v>655</v>
      </c>
      <c r="T39" s="85"/>
      <c r="U39" s="85"/>
      <c r="V39" s="85"/>
      <c r="W39" s="85"/>
      <c r="AC39" s="86">
        <v>38</v>
      </c>
      <c r="AD39" s="87">
        <v>850124</v>
      </c>
      <c r="AE39" s="86" t="s">
        <v>650</v>
      </c>
    </row>
    <row r="40" spans="1:31" ht="19.5">
      <c r="A40" s="86">
        <v>44</v>
      </c>
      <c r="B40" s="87">
        <v>850139</v>
      </c>
      <c r="C40" s="86" t="s">
        <v>972</v>
      </c>
      <c r="E40" s="86">
        <v>39</v>
      </c>
      <c r="F40" s="87">
        <v>850029</v>
      </c>
      <c r="G40" s="219" t="s">
        <v>652</v>
      </c>
      <c r="I40" s="86">
        <v>44</v>
      </c>
      <c r="J40" s="87">
        <v>850136</v>
      </c>
      <c r="K40" s="86" t="s">
        <v>971</v>
      </c>
      <c r="M40" s="86">
        <v>45</v>
      </c>
      <c r="N40" s="87">
        <v>850135</v>
      </c>
      <c r="O40" s="86" t="s">
        <v>974</v>
      </c>
      <c r="Q40" s="86">
        <v>40</v>
      </c>
      <c r="R40" s="87">
        <v>850078</v>
      </c>
      <c r="S40" s="86" t="s">
        <v>662</v>
      </c>
      <c r="T40" s="85"/>
      <c r="AC40" s="86">
        <v>39</v>
      </c>
      <c r="AD40" s="87">
        <v>850125</v>
      </c>
      <c r="AE40" s="86" t="s">
        <v>657</v>
      </c>
    </row>
    <row r="41" spans="1:31" ht="19.5">
      <c r="A41" s="86">
        <v>45</v>
      </c>
      <c r="B41" s="87">
        <v>850141</v>
      </c>
      <c r="C41" s="86" t="s">
        <v>975</v>
      </c>
      <c r="E41" s="86">
        <v>40</v>
      </c>
      <c r="F41" s="87">
        <v>850030</v>
      </c>
      <c r="G41" s="219" t="s">
        <v>659</v>
      </c>
      <c r="I41" s="86">
        <v>45</v>
      </c>
      <c r="J41" s="87">
        <v>850137</v>
      </c>
      <c r="K41" s="86" t="s">
        <v>973</v>
      </c>
      <c r="M41" s="86">
        <v>46</v>
      </c>
      <c r="N41" s="87">
        <v>850142</v>
      </c>
      <c r="O41" s="86" t="s">
        <v>1051</v>
      </c>
      <c r="Q41" s="86">
        <v>41</v>
      </c>
      <c r="R41" s="87">
        <v>850079</v>
      </c>
      <c r="S41" s="86" t="s">
        <v>669</v>
      </c>
      <c r="AC41" s="86">
        <v>40</v>
      </c>
      <c r="AD41" s="87">
        <v>850126</v>
      </c>
      <c r="AE41" s="86" t="s">
        <v>664</v>
      </c>
    </row>
    <row r="42" spans="5:31" ht="19.5">
      <c r="E42" s="86">
        <v>41</v>
      </c>
      <c r="F42" s="87">
        <v>850031</v>
      </c>
      <c r="G42" s="219" t="s">
        <v>666</v>
      </c>
      <c r="I42" s="86">
        <v>47</v>
      </c>
      <c r="J42" s="87">
        <v>850143</v>
      </c>
      <c r="K42" s="86" t="s">
        <v>1052</v>
      </c>
      <c r="M42" s="86">
        <v>47</v>
      </c>
      <c r="N42" s="87">
        <v>850144</v>
      </c>
      <c r="O42" s="86" t="s">
        <v>1105</v>
      </c>
      <c r="Q42" s="86">
        <v>43</v>
      </c>
      <c r="R42" s="87">
        <v>850133</v>
      </c>
      <c r="S42" s="86" t="s">
        <v>976</v>
      </c>
      <c r="U42" s="85"/>
      <c r="V42" s="85"/>
      <c r="W42" s="85"/>
      <c r="AC42" s="86">
        <v>41</v>
      </c>
      <c r="AD42" s="87">
        <v>855187</v>
      </c>
      <c r="AE42" s="86" t="s">
        <v>670</v>
      </c>
    </row>
    <row r="43" spans="5:31" ht="19.5">
      <c r="E43" s="86">
        <v>42</v>
      </c>
      <c r="F43" s="87">
        <v>855186</v>
      </c>
      <c r="G43" s="219" t="s">
        <v>671</v>
      </c>
      <c r="L43" s="85"/>
      <c r="AC43" s="86">
        <v>42</v>
      </c>
      <c r="AD43" s="87">
        <v>850138</v>
      </c>
      <c r="AE43" s="86" t="s">
        <v>977</v>
      </c>
    </row>
    <row r="44" spans="5:20" ht="19.5">
      <c r="E44" s="86">
        <v>43</v>
      </c>
      <c r="F44" s="87">
        <v>850132</v>
      </c>
      <c r="G44" s="219" t="s">
        <v>978</v>
      </c>
      <c r="L44" s="85"/>
      <c r="P44" s="85"/>
      <c r="T44" s="85"/>
    </row>
    <row r="52" spans="1:29" ht="19.5">
      <c r="A52" s="81" t="s">
        <v>979</v>
      </c>
      <c r="E52" s="81" t="s">
        <v>980</v>
      </c>
      <c r="I52" s="81" t="s">
        <v>981</v>
      </c>
      <c r="M52" s="81" t="s">
        <v>982</v>
      </c>
      <c r="Q52" s="81" t="s">
        <v>983</v>
      </c>
      <c r="U52" s="81" t="s">
        <v>984</v>
      </c>
      <c r="Y52" s="81" t="s">
        <v>985</v>
      </c>
      <c r="AC52" s="81" t="s">
        <v>986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2"/>
  <sheetViews>
    <sheetView zoomScale="85" zoomScaleNormal="85" zoomScalePageLayoutView="0" workbookViewId="0" topLeftCell="W1">
      <selection activeCell="AC3" sqref="AC3:AE34"/>
    </sheetView>
  </sheetViews>
  <sheetFormatPr defaultColWidth="8.875" defaultRowHeight="15.75"/>
  <cols>
    <col min="1" max="14" width="8.875" style="81" customWidth="1"/>
    <col min="15" max="15" width="10.00390625" style="81" customWidth="1"/>
    <col min="16" max="26" width="8.875" style="81" customWidth="1"/>
    <col min="27" max="27" width="12.50390625" style="81" bestFit="1" customWidth="1"/>
    <col min="28" max="16384" width="8.875" style="81" customWidth="1"/>
  </cols>
  <sheetData>
    <row r="1" spans="1:32" ht="19.5">
      <c r="A1" s="178" t="s">
        <v>1053</v>
      </c>
      <c r="B1" s="178"/>
      <c r="C1" s="178"/>
      <c r="E1" s="178" t="s">
        <v>1054</v>
      </c>
      <c r="F1" s="178"/>
      <c r="G1" s="178"/>
      <c r="H1" s="80"/>
      <c r="I1" s="178" t="s">
        <v>1055</v>
      </c>
      <c r="J1" s="178"/>
      <c r="K1" s="178"/>
      <c r="L1" s="80"/>
      <c r="M1" s="178" t="s">
        <v>1056</v>
      </c>
      <c r="N1" s="178"/>
      <c r="O1" s="178"/>
      <c r="P1" s="80"/>
      <c r="Q1" s="178" t="s">
        <v>1057</v>
      </c>
      <c r="R1" s="178"/>
      <c r="S1" s="178"/>
      <c r="T1" s="80"/>
      <c r="U1" s="182" t="s">
        <v>1058</v>
      </c>
      <c r="V1" s="182"/>
      <c r="W1" s="182"/>
      <c r="X1" s="80"/>
      <c r="Y1" s="178" t="s">
        <v>1059</v>
      </c>
      <c r="Z1" s="178"/>
      <c r="AA1" s="178"/>
      <c r="AB1" s="80"/>
      <c r="AC1" s="178" t="s">
        <v>1060</v>
      </c>
      <c r="AD1" s="178"/>
      <c r="AE1" s="178"/>
      <c r="AF1" s="80"/>
    </row>
    <row r="2" spans="1:32" ht="19.5">
      <c r="A2" s="82" t="s">
        <v>397</v>
      </c>
      <c r="B2" s="83" t="s">
        <v>87</v>
      </c>
      <c r="C2" s="82" t="s">
        <v>88</v>
      </c>
      <c r="D2" s="84"/>
      <c r="E2" s="82" t="s">
        <v>397</v>
      </c>
      <c r="F2" s="83" t="s">
        <v>87</v>
      </c>
      <c r="G2" s="82" t="s">
        <v>88</v>
      </c>
      <c r="H2" s="84"/>
      <c r="I2" s="82" t="s">
        <v>397</v>
      </c>
      <c r="J2" s="83" t="s">
        <v>87</v>
      </c>
      <c r="K2" s="82" t="s">
        <v>88</v>
      </c>
      <c r="L2" s="84"/>
      <c r="M2" s="82" t="s">
        <v>397</v>
      </c>
      <c r="N2" s="83" t="s">
        <v>87</v>
      </c>
      <c r="O2" s="82" t="s">
        <v>88</v>
      </c>
      <c r="P2" s="84"/>
      <c r="Q2" s="82" t="s">
        <v>397</v>
      </c>
      <c r="R2" s="83" t="s">
        <v>87</v>
      </c>
      <c r="S2" s="82" t="s">
        <v>88</v>
      </c>
      <c r="T2" s="84"/>
      <c r="U2" s="82" t="s">
        <v>397</v>
      </c>
      <c r="V2" s="83" t="s">
        <v>87</v>
      </c>
      <c r="W2" s="82" t="s">
        <v>88</v>
      </c>
      <c r="X2" s="80"/>
      <c r="Y2" s="82" t="s">
        <v>397</v>
      </c>
      <c r="Z2" s="83" t="s">
        <v>87</v>
      </c>
      <c r="AA2" s="82" t="s">
        <v>88</v>
      </c>
      <c r="AB2" s="84"/>
      <c r="AC2" s="82" t="s">
        <v>1061</v>
      </c>
      <c r="AD2" s="83" t="s">
        <v>87</v>
      </c>
      <c r="AE2" s="82" t="s">
        <v>88</v>
      </c>
      <c r="AF2" s="84"/>
    </row>
    <row r="3" spans="1:31" ht="19.5">
      <c r="A3" s="86">
        <v>1</v>
      </c>
      <c r="B3" s="87">
        <v>755001</v>
      </c>
      <c r="C3" s="86" t="s">
        <v>114</v>
      </c>
      <c r="E3" s="86">
        <v>1</v>
      </c>
      <c r="F3" s="87">
        <v>755022</v>
      </c>
      <c r="G3" s="86" t="s">
        <v>115</v>
      </c>
      <c r="I3" s="86">
        <v>1</v>
      </c>
      <c r="J3" s="87">
        <v>755043</v>
      </c>
      <c r="K3" s="86" t="s">
        <v>116</v>
      </c>
      <c r="M3" s="86">
        <v>1</v>
      </c>
      <c r="N3" s="87">
        <v>755064</v>
      </c>
      <c r="O3" s="86" t="s">
        <v>117</v>
      </c>
      <c r="Q3" s="86">
        <v>1</v>
      </c>
      <c r="R3" s="87">
        <v>755085</v>
      </c>
      <c r="S3" s="86" t="s">
        <v>118</v>
      </c>
      <c r="U3" s="86">
        <v>1</v>
      </c>
      <c r="V3" s="87">
        <v>755106</v>
      </c>
      <c r="W3" s="86" t="s">
        <v>119</v>
      </c>
      <c r="Y3" s="86">
        <v>1</v>
      </c>
      <c r="Z3" s="87">
        <v>755117</v>
      </c>
      <c r="AA3" s="86" t="s">
        <v>120</v>
      </c>
      <c r="AC3" s="86">
        <v>1</v>
      </c>
      <c r="AD3" s="87">
        <v>755139</v>
      </c>
      <c r="AE3" s="86" t="s">
        <v>121</v>
      </c>
    </row>
    <row r="4" spans="1:31" ht="19.5">
      <c r="A4" s="86">
        <v>2</v>
      </c>
      <c r="B4" s="87">
        <v>755002</v>
      </c>
      <c r="C4" s="86" t="s">
        <v>122</v>
      </c>
      <c r="E4" s="86">
        <v>2</v>
      </c>
      <c r="F4" s="87">
        <v>755023</v>
      </c>
      <c r="G4" s="86" t="s">
        <v>123</v>
      </c>
      <c r="I4" s="86">
        <v>2</v>
      </c>
      <c r="J4" s="87">
        <v>755044</v>
      </c>
      <c r="K4" s="86" t="s">
        <v>124</v>
      </c>
      <c r="M4" s="86">
        <v>2</v>
      </c>
      <c r="N4" s="87">
        <v>755065</v>
      </c>
      <c r="O4" s="86" t="s">
        <v>125</v>
      </c>
      <c r="Q4" s="86">
        <v>2</v>
      </c>
      <c r="R4" s="87">
        <v>755086</v>
      </c>
      <c r="S4" s="86" t="s">
        <v>126</v>
      </c>
      <c r="U4" s="86">
        <v>2</v>
      </c>
      <c r="V4" s="87">
        <v>755107</v>
      </c>
      <c r="W4" s="86" t="s">
        <v>127</v>
      </c>
      <c r="Y4" s="86">
        <v>2</v>
      </c>
      <c r="Z4" s="87">
        <v>755118</v>
      </c>
      <c r="AA4" s="86" t="s">
        <v>128</v>
      </c>
      <c r="AC4" s="86">
        <v>2</v>
      </c>
      <c r="AD4" s="87">
        <v>755140</v>
      </c>
      <c r="AE4" s="86" t="s">
        <v>129</v>
      </c>
    </row>
    <row r="5" spans="1:31" ht="19.5">
      <c r="A5" s="86">
        <v>3</v>
      </c>
      <c r="B5" s="87">
        <v>755003</v>
      </c>
      <c r="C5" s="86" t="s">
        <v>130</v>
      </c>
      <c r="E5" s="86">
        <v>3</v>
      </c>
      <c r="F5" s="87">
        <v>755024</v>
      </c>
      <c r="G5" s="86" t="s">
        <v>131</v>
      </c>
      <c r="I5" s="86">
        <v>3</v>
      </c>
      <c r="J5" s="87">
        <v>755045</v>
      </c>
      <c r="K5" s="86" t="s">
        <v>132</v>
      </c>
      <c r="M5" s="86">
        <v>3</v>
      </c>
      <c r="N5" s="87">
        <v>755066</v>
      </c>
      <c r="O5" s="86" t="s">
        <v>133</v>
      </c>
      <c r="Q5" s="86">
        <v>3</v>
      </c>
      <c r="R5" s="87">
        <v>755087</v>
      </c>
      <c r="S5" s="86" t="s">
        <v>134</v>
      </c>
      <c r="U5" s="86">
        <v>4</v>
      </c>
      <c r="V5" s="87">
        <v>755109</v>
      </c>
      <c r="W5" s="86" t="s">
        <v>141</v>
      </c>
      <c r="Y5" s="86">
        <v>3</v>
      </c>
      <c r="Z5" s="87">
        <v>755119</v>
      </c>
      <c r="AA5" s="86" t="s">
        <v>136</v>
      </c>
      <c r="AC5" s="86">
        <v>3</v>
      </c>
      <c r="AD5" s="87">
        <v>755141</v>
      </c>
      <c r="AE5" s="86" t="s">
        <v>987</v>
      </c>
    </row>
    <row r="6" spans="1:31" ht="19.5">
      <c r="A6" s="86">
        <v>4</v>
      </c>
      <c r="B6" s="87">
        <v>755004</v>
      </c>
      <c r="C6" s="86" t="s">
        <v>137</v>
      </c>
      <c r="E6" s="86">
        <v>5</v>
      </c>
      <c r="F6" s="87">
        <v>755026</v>
      </c>
      <c r="G6" s="86" t="s">
        <v>145</v>
      </c>
      <c r="I6" s="86">
        <v>4</v>
      </c>
      <c r="J6" s="87">
        <v>755046</v>
      </c>
      <c r="K6" s="86" t="s">
        <v>138</v>
      </c>
      <c r="M6" s="86">
        <v>4</v>
      </c>
      <c r="N6" s="87">
        <v>755067</v>
      </c>
      <c r="O6" s="86" t="s">
        <v>139</v>
      </c>
      <c r="Q6" s="86">
        <v>4</v>
      </c>
      <c r="R6" s="87">
        <v>755088</v>
      </c>
      <c r="S6" s="86" t="s">
        <v>140</v>
      </c>
      <c r="U6" s="86">
        <v>5</v>
      </c>
      <c r="V6" s="87">
        <v>755110</v>
      </c>
      <c r="W6" s="86" t="s">
        <v>149</v>
      </c>
      <c r="Y6" s="86">
        <v>4</v>
      </c>
      <c r="Z6" s="87">
        <v>755120</v>
      </c>
      <c r="AA6" s="86" t="s">
        <v>142</v>
      </c>
      <c r="AC6" s="86">
        <v>4</v>
      </c>
      <c r="AD6" s="87">
        <v>755142</v>
      </c>
      <c r="AE6" s="86" t="s">
        <v>143</v>
      </c>
    </row>
    <row r="7" spans="1:31" ht="19.5">
      <c r="A7" s="86">
        <v>5</v>
      </c>
      <c r="B7" s="87">
        <v>755005</v>
      </c>
      <c r="C7" s="86" t="s">
        <v>144</v>
      </c>
      <c r="E7" s="86">
        <v>6</v>
      </c>
      <c r="F7" s="87">
        <v>755027</v>
      </c>
      <c r="G7" s="86" t="s">
        <v>153</v>
      </c>
      <c r="I7" s="86">
        <v>5</v>
      </c>
      <c r="J7" s="87">
        <v>755047</v>
      </c>
      <c r="K7" s="86" t="s">
        <v>146</v>
      </c>
      <c r="M7" s="86">
        <v>5</v>
      </c>
      <c r="N7" s="87">
        <v>755068</v>
      </c>
      <c r="O7" s="86" t="s">
        <v>147</v>
      </c>
      <c r="Q7" s="86">
        <v>5</v>
      </c>
      <c r="R7" s="87">
        <v>755089</v>
      </c>
      <c r="S7" s="86" t="s">
        <v>148</v>
      </c>
      <c r="U7" s="86">
        <v>6</v>
      </c>
      <c r="V7" s="87">
        <v>755111</v>
      </c>
      <c r="W7" s="86" t="s">
        <v>157</v>
      </c>
      <c r="Y7" s="86">
        <v>5</v>
      </c>
      <c r="Z7" s="87">
        <v>755121</v>
      </c>
      <c r="AA7" s="86" t="s">
        <v>150</v>
      </c>
      <c r="AC7" s="86">
        <v>5</v>
      </c>
      <c r="AD7" s="87">
        <v>755143</v>
      </c>
      <c r="AE7" s="86" t="s">
        <v>151</v>
      </c>
    </row>
    <row r="8" spans="1:31" ht="19.5">
      <c r="A8" s="86">
        <v>7</v>
      </c>
      <c r="B8" s="87">
        <v>755007</v>
      </c>
      <c r="C8" s="86" t="s">
        <v>160</v>
      </c>
      <c r="E8" s="86">
        <v>7</v>
      </c>
      <c r="F8" s="87">
        <v>755028</v>
      </c>
      <c r="G8" s="86" t="s">
        <v>161</v>
      </c>
      <c r="I8" s="86">
        <v>6</v>
      </c>
      <c r="J8" s="87">
        <v>755048</v>
      </c>
      <c r="K8" s="86" t="s">
        <v>154</v>
      </c>
      <c r="M8" s="86">
        <v>6</v>
      </c>
      <c r="N8" s="87">
        <v>755069</v>
      </c>
      <c r="O8" s="86" t="s">
        <v>155</v>
      </c>
      <c r="Q8" s="86">
        <v>6</v>
      </c>
      <c r="R8" s="87">
        <v>755090</v>
      </c>
      <c r="S8" s="86" t="s">
        <v>156</v>
      </c>
      <c r="U8" s="86">
        <v>7</v>
      </c>
      <c r="V8" s="87">
        <v>755112</v>
      </c>
      <c r="W8" s="86" t="s">
        <v>165</v>
      </c>
      <c r="Y8" s="86">
        <v>6</v>
      </c>
      <c r="Z8" s="87">
        <v>755122</v>
      </c>
      <c r="AA8" s="86" t="s">
        <v>158</v>
      </c>
      <c r="AC8" s="86">
        <v>6</v>
      </c>
      <c r="AD8" s="87">
        <v>755144</v>
      </c>
      <c r="AE8" s="86" t="s">
        <v>159</v>
      </c>
    </row>
    <row r="9" spans="1:31" ht="19.5">
      <c r="A9" s="86">
        <v>8</v>
      </c>
      <c r="B9" s="87">
        <v>755008</v>
      </c>
      <c r="C9" s="86" t="s">
        <v>168</v>
      </c>
      <c r="E9" s="86">
        <v>8</v>
      </c>
      <c r="F9" s="87">
        <v>755029</v>
      </c>
      <c r="G9" s="86" t="s">
        <v>169</v>
      </c>
      <c r="I9" s="86">
        <v>7</v>
      </c>
      <c r="J9" s="87">
        <v>755049</v>
      </c>
      <c r="K9" s="86" t="s">
        <v>162</v>
      </c>
      <c r="M9" s="86">
        <v>7</v>
      </c>
      <c r="N9" s="87">
        <v>755070</v>
      </c>
      <c r="O9" s="86" t="s">
        <v>163</v>
      </c>
      <c r="Q9" s="86">
        <v>7</v>
      </c>
      <c r="R9" s="87">
        <v>755091</v>
      </c>
      <c r="S9" s="86" t="s">
        <v>164</v>
      </c>
      <c r="U9" s="86">
        <v>8</v>
      </c>
      <c r="V9" s="87">
        <v>755113</v>
      </c>
      <c r="W9" s="86" t="s">
        <v>173</v>
      </c>
      <c r="Y9" s="86">
        <v>7</v>
      </c>
      <c r="Z9" s="87">
        <v>755123</v>
      </c>
      <c r="AA9" s="86" t="s">
        <v>166</v>
      </c>
      <c r="AC9" s="86">
        <v>7</v>
      </c>
      <c r="AD9" s="87">
        <v>755145</v>
      </c>
      <c r="AE9" s="86" t="s">
        <v>167</v>
      </c>
    </row>
    <row r="10" spans="1:31" ht="19.5">
      <c r="A10" s="86">
        <v>9</v>
      </c>
      <c r="B10" s="87">
        <v>755009</v>
      </c>
      <c r="C10" s="86" t="s">
        <v>176</v>
      </c>
      <c r="E10" s="86">
        <v>9</v>
      </c>
      <c r="F10" s="87">
        <v>755030</v>
      </c>
      <c r="G10" s="86" t="s">
        <v>177</v>
      </c>
      <c r="I10" s="86">
        <v>8</v>
      </c>
      <c r="J10" s="87">
        <v>755050</v>
      </c>
      <c r="K10" s="86" t="s">
        <v>170</v>
      </c>
      <c r="M10" s="86">
        <v>8</v>
      </c>
      <c r="N10" s="87">
        <v>755071</v>
      </c>
      <c r="O10" s="86" t="s">
        <v>171</v>
      </c>
      <c r="Q10" s="86">
        <v>8</v>
      </c>
      <c r="R10" s="87">
        <v>755092</v>
      </c>
      <c r="S10" s="86" t="s">
        <v>172</v>
      </c>
      <c r="U10" s="86">
        <v>9</v>
      </c>
      <c r="V10" s="87">
        <v>750102</v>
      </c>
      <c r="W10" s="86" t="s">
        <v>181</v>
      </c>
      <c r="Y10" s="86">
        <v>8</v>
      </c>
      <c r="Z10" s="87">
        <v>755124</v>
      </c>
      <c r="AA10" s="86" t="s">
        <v>174</v>
      </c>
      <c r="AC10" s="86">
        <v>8</v>
      </c>
      <c r="AD10" s="87">
        <v>755146</v>
      </c>
      <c r="AE10" s="86" t="s">
        <v>175</v>
      </c>
    </row>
    <row r="11" spans="1:31" ht="19.5">
      <c r="A11" s="86">
        <v>11</v>
      </c>
      <c r="B11" s="87">
        <v>755011</v>
      </c>
      <c r="C11" s="86" t="s">
        <v>191</v>
      </c>
      <c r="E11" s="86">
        <v>10</v>
      </c>
      <c r="F11" s="87">
        <v>755031</v>
      </c>
      <c r="G11" s="86" t="s">
        <v>184</v>
      </c>
      <c r="I11" s="86">
        <v>9</v>
      </c>
      <c r="J11" s="87">
        <v>755051</v>
      </c>
      <c r="K11" s="86" t="s">
        <v>178</v>
      </c>
      <c r="M11" s="86">
        <v>9</v>
      </c>
      <c r="N11" s="87">
        <v>755072</v>
      </c>
      <c r="O11" s="86" t="s">
        <v>179</v>
      </c>
      <c r="Q11" s="86">
        <v>9</v>
      </c>
      <c r="R11" s="87">
        <v>755093</v>
      </c>
      <c r="S11" s="86" t="s">
        <v>180</v>
      </c>
      <c r="U11" s="86">
        <v>10</v>
      </c>
      <c r="V11" s="87">
        <v>750103</v>
      </c>
      <c r="W11" s="86" t="s">
        <v>188</v>
      </c>
      <c r="Y11" s="86">
        <v>9</v>
      </c>
      <c r="Z11" s="87">
        <v>755125</v>
      </c>
      <c r="AA11" s="86" t="s">
        <v>182</v>
      </c>
      <c r="AC11" s="86">
        <v>9</v>
      </c>
      <c r="AD11" s="87">
        <v>755147</v>
      </c>
      <c r="AE11" s="86" t="s">
        <v>183</v>
      </c>
    </row>
    <row r="12" spans="1:31" ht="19.5">
      <c r="A12" s="86">
        <v>12</v>
      </c>
      <c r="B12" s="87">
        <v>755012</v>
      </c>
      <c r="C12" s="86" t="s">
        <v>199</v>
      </c>
      <c r="E12" s="86">
        <v>11</v>
      </c>
      <c r="F12" s="87">
        <v>755032</v>
      </c>
      <c r="G12" s="86" t="s">
        <v>192</v>
      </c>
      <c r="I12" s="86">
        <v>10</v>
      </c>
      <c r="J12" s="87">
        <v>755052</v>
      </c>
      <c r="K12" s="86" t="s">
        <v>185</v>
      </c>
      <c r="M12" s="86">
        <v>10</v>
      </c>
      <c r="N12" s="87">
        <v>755073</v>
      </c>
      <c r="O12" s="86" t="s">
        <v>186</v>
      </c>
      <c r="Q12" s="86">
        <v>10</v>
      </c>
      <c r="R12" s="87">
        <v>755094</v>
      </c>
      <c r="S12" s="86" t="s">
        <v>187</v>
      </c>
      <c r="U12" s="86">
        <v>11</v>
      </c>
      <c r="V12" s="87">
        <v>750104</v>
      </c>
      <c r="W12" s="86" t="s">
        <v>196</v>
      </c>
      <c r="Y12" s="86">
        <v>10</v>
      </c>
      <c r="Z12" s="87">
        <v>755126</v>
      </c>
      <c r="AA12" s="86" t="s">
        <v>189</v>
      </c>
      <c r="AC12" s="86">
        <v>10</v>
      </c>
      <c r="AD12" s="87">
        <v>755148</v>
      </c>
      <c r="AE12" s="86" t="s">
        <v>190</v>
      </c>
    </row>
    <row r="13" spans="1:31" ht="19.5">
      <c r="A13" s="86">
        <v>13</v>
      </c>
      <c r="B13" s="87">
        <v>755013</v>
      </c>
      <c r="C13" s="86" t="s">
        <v>206</v>
      </c>
      <c r="E13" s="86">
        <v>12</v>
      </c>
      <c r="F13" s="87">
        <v>755033</v>
      </c>
      <c r="G13" s="86" t="s">
        <v>200</v>
      </c>
      <c r="I13" s="86">
        <v>11</v>
      </c>
      <c r="J13" s="87">
        <v>755053</v>
      </c>
      <c r="K13" s="86" t="s">
        <v>193</v>
      </c>
      <c r="M13" s="86">
        <v>11</v>
      </c>
      <c r="N13" s="87">
        <v>755074</v>
      </c>
      <c r="O13" s="86" t="s">
        <v>194</v>
      </c>
      <c r="Q13" s="86">
        <v>11</v>
      </c>
      <c r="R13" s="87">
        <v>755095</v>
      </c>
      <c r="S13" s="86" t="s">
        <v>195</v>
      </c>
      <c r="U13" s="86">
        <v>12</v>
      </c>
      <c r="V13" s="87">
        <v>750105</v>
      </c>
      <c r="W13" s="86" t="s">
        <v>204</v>
      </c>
      <c r="Y13" s="86">
        <v>11</v>
      </c>
      <c r="Z13" s="87">
        <v>755127</v>
      </c>
      <c r="AA13" s="86" t="s">
        <v>197</v>
      </c>
      <c r="AC13" s="86">
        <v>11</v>
      </c>
      <c r="AD13" s="87">
        <v>755149</v>
      </c>
      <c r="AE13" s="86" t="s">
        <v>198</v>
      </c>
    </row>
    <row r="14" spans="1:31" ht="19.5">
      <c r="A14" s="86">
        <v>14</v>
      </c>
      <c r="B14" s="87">
        <v>755014</v>
      </c>
      <c r="C14" s="86" t="s">
        <v>214</v>
      </c>
      <c r="E14" s="86">
        <v>13</v>
      </c>
      <c r="F14" s="87">
        <v>755034</v>
      </c>
      <c r="G14" s="86" t="s">
        <v>207</v>
      </c>
      <c r="I14" s="86">
        <v>12</v>
      </c>
      <c r="J14" s="87">
        <v>755054</v>
      </c>
      <c r="K14" s="86" t="s">
        <v>201</v>
      </c>
      <c r="M14" s="86">
        <v>12</v>
      </c>
      <c r="N14" s="87">
        <v>755075</v>
      </c>
      <c r="O14" s="86" t="s">
        <v>202</v>
      </c>
      <c r="Q14" s="86">
        <v>12</v>
      </c>
      <c r="R14" s="87">
        <v>755096</v>
      </c>
      <c r="S14" s="86" t="s">
        <v>203</v>
      </c>
      <c r="U14" s="86">
        <v>13</v>
      </c>
      <c r="V14" s="87">
        <v>750106</v>
      </c>
      <c r="W14" s="86" t="s">
        <v>211</v>
      </c>
      <c r="Y14" s="86">
        <v>12</v>
      </c>
      <c r="Z14" s="87">
        <v>755128</v>
      </c>
      <c r="AA14" s="86" t="s">
        <v>205</v>
      </c>
      <c r="AC14" s="86">
        <v>13</v>
      </c>
      <c r="AD14" s="87">
        <v>755151</v>
      </c>
      <c r="AE14" s="86" t="s">
        <v>213</v>
      </c>
    </row>
    <row r="15" spans="1:31" ht="19.5">
      <c r="A15" s="86">
        <v>15</v>
      </c>
      <c r="B15" s="87">
        <v>755015</v>
      </c>
      <c r="C15" s="86" t="s">
        <v>222</v>
      </c>
      <c r="E15" s="86">
        <v>14</v>
      </c>
      <c r="F15" s="87">
        <v>755035</v>
      </c>
      <c r="G15" s="86" t="s">
        <v>215</v>
      </c>
      <c r="I15" s="86">
        <v>13</v>
      </c>
      <c r="J15" s="87">
        <v>755055</v>
      </c>
      <c r="K15" s="86" t="s">
        <v>208</v>
      </c>
      <c r="M15" s="86">
        <v>13</v>
      </c>
      <c r="N15" s="87">
        <v>755076</v>
      </c>
      <c r="O15" s="86" t="s">
        <v>209</v>
      </c>
      <c r="Q15" s="86">
        <v>14</v>
      </c>
      <c r="R15" s="87">
        <v>755098</v>
      </c>
      <c r="S15" s="86" t="s">
        <v>218</v>
      </c>
      <c r="U15" s="86">
        <v>14</v>
      </c>
      <c r="V15" s="87">
        <v>750107</v>
      </c>
      <c r="W15" s="86" t="s">
        <v>219</v>
      </c>
      <c r="Y15" s="86">
        <v>13</v>
      </c>
      <c r="Z15" s="87">
        <v>755129</v>
      </c>
      <c r="AA15" s="86" t="s">
        <v>212</v>
      </c>
      <c r="AC15" s="86">
        <v>14</v>
      </c>
      <c r="AD15" s="87">
        <v>755152</v>
      </c>
      <c r="AE15" s="86" t="s">
        <v>221</v>
      </c>
    </row>
    <row r="16" spans="1:31" ht="19.5">
      <c r="A16" s="86">
        <v>16</v>
      </c>
      <c r="B16" s="87">
        <v>755016</v>
      </c>
      <c r="C16" s="86" t="s">
        <v>230</v>
      </c>
      <c r="E16" s="86">
        <v>15</v>
      </c>
      <c r="F16" s="87">
        <v>755036</v>
      </c>
      <c r="G16" s="86" t="s">
        <v>223</v>
      </c>
      <c r="I16" s="86">
        <v>14</v>
      </c>
      <c r="J16" s="87">
        <v>755056</v>
      </c>
      <c r="K16" s="86" t="s">
        <v>216</v>
      </c>
      <c r="M16" s="86">
        <v>15</v>
      </c>
      <c r="N16" s="87">
        <v>755078</v>
      </c>
      <c r="O16" s="86" t="s">
        <v>217</v>
      </c>
      <c r="Q16" s="86">
        <v>15</v>
      </c>
      <c r="R16" s="87">
        <v>755099</v>
      </c>
      <c r="S16" s="86" t="s">
        <v>226</v>
      </c>
      <c r="U16" s="86">
        <v>15</v>
      </c>
      <c r="V16" s="87">
        <v>750108</v>
      </c>
      <c r="W16" s="86" t="s">
        <v>227</v>
      </c>
      <c r="Y16" s="86">
        <v>14</v>
      </c>
      <c r="Z16" s="87">
        <v>755130</v>
      </c>
      <c r="AA16" s="86" t="s">
        <v>220</v>
      </c>
      <c r="AC16" s="86">
        <v>15</v>
      </c>
      <c r="AD16" s="87">
        <v>755153</v>
      </c>
      <c r="AE16" s="86" t="s">
        <v>229</v>
      </c>
    </row>
    <row r="17" spans="1:31" ht="19.5">
      <c r="A17" s="86">
        <v>17</v>
      </c>
      <c r="B17" s="87">
        <v>755017</v>
      </c>
      <c r="C17" s="86" t="s">
        <v>236</v>
      </c>
      <c r="E17" s="86">
        <v>17</v>
      </c>
      <c r="F17" s="87">
        <v>755038</v>
      </c>
      <c r="G17" s="86" t="s">
        <v>237</v>
      </c>
      <c r="I17" s="86">
        <v>15</v>
      </c>
      <c r="J17" s="87">
        <v>755057</v>
      </c>
      <c r="K17" s="86" t="s">
        <v>224</v>
      </c>
      <c r="M17" s="86">
        <v>16</v>
      </c>
      <c r="N17" s="87">
        <v>755079</v>
      </c>
      <c r="O17" s="86" t="s">
        <v>225</v>
      </c>
      <c r="Q17" s="86">
        <v>16</v>
      </c>
      <c r="R17" s="87">
        <v>755100</v>
      </c>
      <c r="S17" s="86" t="s">
        <v>233</v>
      </c>
      <c r="U17" s="86">
        <v>16</v>
      </c>
      <c r="V17" s="87">
        <v>755114</v>
      </c>
      <c r="W17" s="86" t="s">
        <v>234</v>
      </c>
      <c r="Y17" s="86">
        <v>15</v>
      </c>
      <c r="Z17" s="87">
        <v>755131</v>
      </c>
      <c r="AA17" s="86" t="s">
        <v>228</v>
      </c>
      <c r="AC17" s="86">
        <v>16</v>
      </c>
      <c r="AD17" s="87">
        <v>755154</v>
      </c>
      <c r="AE17" s="86" t="s">
        <v>235</v>
      </c>
    </row>
    <row r="18" spans="1:31" ht="19.5">
      <c r="A18" s="86">
        <v>18</v>
      </c>
      <c r="B18" s="87">
        <v>755018</v>
      </c>
      <c r="C18" s="86" t="s">
        <v>243</v>
      </c>
      <c r="E18" s="86">
        <v>19</v>
      </c>
      <c r="F18" s="87">
        <v>755040</v>
      </c>
      <c r="G18" s="86" t="s">
        <v>251</v>
      </c>
      <c r="I18" s="86">
        <v>16</v>
      </c>
      <c r="J18" s="87">
        <v>755058</v>
      </c>
      <c r="K18" s="86" t="s">
        <v>231</v>
      </c>
      <c r="M18" s="86">
        <v>17</v>
      </c>
      <c r="N18" s="87">
        <v>755080</v>
      </c>
      <c r="O18" s="86" t="s">
        <v>232</v>
      </c>
      <c r="Q18" s="86">
        <v>17</v>
      </c>
      <c r="R18" s="87">
        <v>755101</v>
      </c>
      <c r="S18" s="86" t="s">
        <v>240</v>
      </c>
      <c r="U18" s="86">
        <v>17</v>
      </c>
      <c r="V18" s="87">
        <v>755115</v>
      </c>
      <c r="W18" s="86" t="s">
        <v>241</v>
      </c>
      <c r="Y18" s="86">
        <v>18</v>
      </c>
      <c r="Z18" s="87">
        <v>755134</v>
      </c>
      <c r="AA18" s="86" t="s">
        <v>248</v>
      </c>
      <c r="AC18" s="86">
        <v>17</v>
      </c>
      <c r="AD18" s="87">
        <v>755155</v>
      </c>
      <c r="AE18" s="86" t="s">
        <v>242</v>
      </c>
    </row>
    <row r="19" spans="1:31" ht="19.5">
      <c r="A19" s="86">
        <v>19</v>
      </c>
      <c r="B19" s="87">
        <v>755019</v>
      </c>
      <c r="C19" s="86" t="s">
        <v>250</v>
      </c>
      <c r="E19" s="86">
        <v>20</v>
      </c>
      <c r="F19" s="87">
        <v>755041</v>
      </c>
      <c r="G19" s="86" t="s">
        <v>258</v>
      </c>
      <c r="I19" s="86">
        <v>17</v>
      </c>
      <c r="J19" s="87">
        <v>755059</v>
      </c>
      <c r="K19" s="86" t="s">
        <v>238</v>
      </c>
      <c r="M19" s="86">
        <v>18</v>
      </c>
      <c r="N19" s="87">
        <v>755081</v>
      </c>
      <c r="O19" s="86" t="s">
        <v>239</v>
      </c>
      <c r="Q19" s="86">
        <v>18</v>
      </c>
      <c r="R19" s="87">
        <v>755102</v>
      </c>
      <c r="S19" s="86" t="s">
        <v>246</v>
      </c>
      <c r="U19" s="86">
        <v>18</v>
      </c>
      <c r="V19" s="87">
        <v>755116</v>
      </c>
      <c r="W19" s="86" t="s">
        <v>247</v>
      </c>
      <c r="Y19" s="86">
        <v>19</v>
      </c>
      <c r="Z19" s="87">
        <v>755135</v>
      </c>
      <c r="AA19" s="86" t="s">
        <v>255</v>
      </c>
      <c r="AC19" s="86">
        <v>18</v>
      </c>
      <c r="AD19" s="87">
        <v>755156</v>
      </c>
      <c r="AE19" s="86" t="s">
        <v>249</v>
      </c>
    </row>
    <row r="20" spans="1:31" ht="19.5">
      <c r="A20" s="86">
        <v>20</v>
      </c>
      <c r="B20" s="87">
        <v>755020</v>
      </c>
      <c r="C20" s="86" t="s">
        <v>257</v>
      </c>
      <c r="E20" s="86">
        <v>21</v>
      </c>
      <c r="F20" s="87">
        <v>755042</v>
      </c>
      <c r="G20" s="86" t="s">
        <v>265</v>
      </c>
      <c r="I20" s="86">
        <v>18</v>
      </c>
      <c r="J20" s="87">
        <v>755060</v>
      </c>
      <c r="K20" s="86" t="s">
        <v>244</v>
      </c>
      <c r="M20" s="86">
        <v>19</v>
      </c>
      <c r="N20" s="87">
        <v>755082</v>
      </c>
      <c r="O20" s="86" t="s">
        <v>245</v>
      </c>
      <c r="Q20" s="86">
        <v>19</v>
      </c>
      <c r="R20" s="87">
        <v>755103</v>
      </c>
      <c r="S20" s="86" t="s">
        <v>253</v>
      </c>
      <c r="U20" s="86">
        <v>19</v>
      </c>
      <c r="V20" s="87">
        <v>750109</v>
      </c>
      <c r="W20" s="86" t="s">
        <v>254</v>
      </c>
      <c r="Y20" s="86">
        <v>20</v>
      </c>
      <c r="Z20" s="87">
        <v>755136</v>
      </c>
      <c r="AA20" s="86" t="s">
        <v>262</v>
      </c>
      <c r="AC20" s="86">
        <v>19</v>
      </c>
      <c r="AD20" s="87">
        <v>755157</v>
      </c>
      <c r="AE20" s="86" t="s">
        <v>256</v>
      </c>
    </row>
    <row r="21" spans="1:31" ht="19.5">
      <c r="A21" s="86">
        <v>21</v>
      </c>
      <c r="B21" s="87">
        <v>755021</v>
      </c>
      <c r="C21" s="86" t="s">
        <v>264</v>
      </c>
      <c r="E21" s="86">
        <v>22</v>
      </c>
      <c r="F21" s="87">
        <v>750022</v>
      </c>
      <c r="G21" s="86" t="s">
        <v>272</v>
      </c>
      <c r="I21" s="86">
        <v>19</v>
      </c>
      <c r="J21" s="87">
        <v>755061</v>
      </c>
      <c r="K21" s="86" t="s">
        <v>1107</v>
      </c>
      <c r="M21" s="86">
        <v>20</v>
      </c>
      <c r="N21" s="87">
        <v>755083</v>
      </c>
      <c r="O21" s="86" t="s">
        <v>252</v>
      </c>
      <c r="Q21" s="86">
        <v>20</v>
      </c>
      <c r="R21" s="87">
        <v>755104</v>
      </c>
      <c r="S21" s="86" t="s">
        <v>260</v>
      </c>
      <c r="U21" s="86">
        <v>21</v>
      </c>
      <c r="V21" s="87">
        <v>750111</v>
      </c>
      <c r="W21" s="86" t="s">
        <v>269</v>
      </c>
      <c r="Y21" s="86">
        <v>21</v>
      </c>
      <c r="Z21" s="87">
        <v>755137</v>
      </c>
      <c r="AA21" s="86" t="s">
        <v>270</v>
      </c>
      <c r="AC21" s="86">
        <v>20</v>
      </c>
      <c r="AD21" s="87">
        <v>755158</v>
      </c>
      <c r="AE21" s="86" t="s">
        <v>263</v>
      </c>
    </row>
    <row r="22" spans="1:31" ht="19.5">
      <c r="A22" s="86">
        <v>22</v>
      </c>
      <c r="B22" s="87">
        <v>750001</v>
      </c>
      <c r="C22" s="86" t="s">
        <v>271</v>
      </c>
      <c r="E22" s="86">
        <v>23</v>
      </c>
      <c r="F22" s="87">
        <v>750023</v>
      </c>
      <c r="G22" s="86" t="s">
        <v>278</v>
      </c>
      <c r="I22" s="86">
        <v>20</v>
      </c>
      <c r="J22" s="87">
        <v>755062</v>
      </c>
      <c r="K22" s="86" t="s">
        <v>259</v>
      </c>
      <c r="M22" s="86">
        <v>22</v>
      </c>
      <c r="N22" s="87">
        <v>750062</v>
      </c>
      <c r="O22" s="86" t="s">
        <v>267</v>
      </c>
      <c r="Q22" s="86">
        <v>21</v>
      </c>
      <c r="R22" s="87">
        <v>755105</v>
      </c>
      <c r="S22" s="86" t="s">
        <v>268</v>
      </c>
      <c r="U22" s="86">
        <v>23</v>
      </c>
      <c r="V22" s="87">
        <v>750113</v>
      </c>
      <c r="W22" s="86" t="s">
        <v>282</v>
      </c>
      <c r="Y22" s="86">
        <v>22</v>
      </c>
      <c r="Z22" s="87">
        <v>755138</v>
      </c>
      <c r="AA22" s="86" t="s">
        <v>276</v>
      </c>
      <c r="AC22" s="86">
        <v>23</v>
      </c>
      <c r="AD22" s="87">
        <v>750135</v>
      </c>
      <c r="AE22" s="86" t="s">
        <v>284</v>
      </c>
    </row>
    <row r="23" spans="1:31" ht="19.5">
      <c r="A23" s="86">
        <v>23</v>
      </c>
      <c r="B23" s="87">
        <v>750002</v>
      </c>
      <c r="C23" s="86" t="s">
        <v>277</v>
      </c>
      <c r="E23" s="86">
        <v>24</v>
      </c>
      <c r="F23" s="87">
        <v>750024</v>
      </c>
      <c r="G23" s="86" t="s">
        <v>286</v>
      </c>
      <c r="I23" s="86">
        <v>21</v>
      </c>
      <c r="J23" s="87">
        <v>755063</v>
      </c>
      <c r="K23" s="86" t="s">
        <v>266</v>
      </c>
      <c r="M23" s="86">
        <v>23</v>
      </c>
      <c r="N23" s="87">
        <v>750063</v>
      </c>
      <c r="O23" s="86" t="s">
        <v>274</v>
      </c>
      <c r="Q23" s="86">
        <v>22</v>
      </c>
      <c r="R23" s="87">
        <v>750082</v>
      </c>
      <c r="S23" s="86" t="s">
        <v>275</v>
      </c>
      <c r="U23" s="86">
        <v>24</v>
      </c>
      <c r="V23" s="87">
        <v>750114</v>
      </c>
      <c r="W23" s="86" t="s">
        <v>290</v>
      </c>
      <c r="Y23" s="86">
        <v>23</v>
      </c>
      <c r="Z23" s="87">
        <v>750118</v>
      </c>
      <c r="AA23" s="86" t="s">
        <v>283</v>
      </c>
      <c r="AC23" s="86">
        <v>24</v>
      </c>
      <c r="AD23" s="87">
        <v>750136</v>
      </c>
      <c r="AE23" s="86" t="s">
        <v>292</v>
      </c>
    </row>
    <row r="24" spans="1:31" ht="19.5">
      <c r="A24" s="86">
        <v>24</v>
      </c>
      <c r="B24" s="87">
        <v>750003</v>
      </c>
      <c r="C24" s="86" t="s">
        <v>285</v>
      </c>
      <c r="E24" s="86">
        <v>25</v>
      </c>
      <c r="F24" s="87">
        <v>750025</v>
      </c>
      <c r="G24" s="86" t="s">
        <v>293</v>
      </c>
      <c r="I24" s="86">
        <v>22</v>
      </c>
      <c r="J24" s="87">
        <v>750042</v>
      </c>
      <c r="K24" s="86" t="s">
        <v>273</v>
      </c>
      <c r="M24" s="86">
        <v>24</v>
      </c>
      <c r="N24" s="87">
        <v>750064</v>
      </c>
      <c r="O24" s="86" t="s">
        <v>280</v>
      </c>
      <c r="Q24" s="86">
        <v>23</v>
      </c>
      <c r="R24" s="87">
        <v>750083</v>
      </c>
      <c r="S24" s="86" t="s">
        <v>281</v>
      </c>
      <c r="U24" s="86">
        <v>25</v>
      </c>
      <c r="V24" s="87">
        <v>750115</v>
      </c>
      <c r="W24" s="86" t="s">
        <v>297</v>
      </c>
      <c r="Y24" s="86">
        <v>24</v>
      </c>
      <c r="Z24" s="87">
        <v>750119</v>
      </c>
      <c r="AA24" s="86" t="s">
        <v>291</v>
      </c>
      <c r="AC24" s="86">
        <v>25</v>
      </c>
      <c r="AD24" s="87">
        <v>750137</v>
      </c>
      <c r="AE24" s="86" t="s">
        <v>299</v>
      </c>
    </row>
    <row r="25" spans="1:31" ht="19.5">
      <c r="A25" s="86">
        <v>26</v>
      </c>
      <c r="B25" s="87">
        <v>750005</v>
      </c>
      <c r="C25" s="86" t="s">
        <v>300</v>
      </c>
      <c r="E25" s="86">
        <v>26</v>
      </c>
      <c r="F25" s="87">
        <v>750026</v>
      </c>
      <c r="G25" s="86" t="s">
        <v>301</v>
      </c>
      <c r="I25" s="86">
        <v>23</v>
      </c>
      <c r="J25" s="87">
        <v>750043</v>
      </c>
      <c r="K25" s="86" t="s">
        <v>279</v>
      </c>
      <c r="M25" s="86">
        <v>25</v>
      </c>
      <c r="N25" s="87">
        <v>750065</v>
      </c>
      <c r="O25" s="86" t="s">
        <v>288</v>
      </c>
      <c r="Q25" s="86">
        <v>24</v>
      </c>
      <c r="R25" s="87">
        <v>750084</v>
      </c>
      <c r="S25" s="86" t="s">
        <v>289</v>
      </c>
      <c r="U25" s="86">
        <v>26</v>
      </c>
      <c r="V25" s="87">
        <v>750116</v>
      </c>
      <c r="W25" s="86" t="s">
        <v>305</v>
      </c>
      <c r="Y25" s="86">
        <v>25</v>
      </c>
      <c r="Z25" s="87">
        <v>750120</v>
      </c>
      <c r="AA25" s="86" t="s">
        <v>298</v>
      </c>
      <c r="AC25" s="86">
        <v>26</v>
      </c>
      <c r="AD25" s="87">
        <v>750138</v>
      </c>
      <c r="AE25" s="86" t="s">
        <v>307</v>
      </c>
    </row>
    <row r="26" spans="1:31" ht="19.5">
      <c r="A26" s="86">
        <v>27</v>
      </c>
      <c r="B26" s="87">
        <v>750006</v>
      </c>
      <c r="C26" s="86" t="s">
        <v>308</v>
      </c>
      <c r="E26" s="86">
        <v>28</v>
      </c>
      <c r="F26" s="87">
        <v>750028</v>
      </c>
      <c r="G26" s="86" t="s">
        <v>314</v>
      </c>
      <c r="I26" s="86">
        <v>24</v>
      </c>
      <c r="J26" s="87">
        <v>750044</v>
      </c>
      <c r="K26" s="86" t="s">
        <v>287</v>
      </c>
      <c r="M26" s="86">
        <v>26</v>
      </c>
      <c r="N26" s="87">
        <v>750066</v>
      </c>
      <c r="O26" s="86" t="s">
        <v>295</v>
      </c>
      <c r="Q26" s="86">
        <v>25</v>
      </c>
      <c r="R26" s="87">
        <v>750085</v>
      </c>
      <c r="S26" s="86" t="s">
        <v>296</v>
      </c>
      <c r="U26" s="86">
        <v>27</v>
      </c>
      <c r="V26" s="87">
        <v>750117</v>
      </c>
      <c r="W26" s="86" t="s">
        <v>311</v>
      </c>
      <c r="Y26" s="86">
        <v>26</v>
      </c>
      <c r="Z26" s="87">
        <v>750121</v>
      </c>
      <c r="AA26" s="86" t="s">
        <v>306</v>
      </c>
      <c r="AC26" s="86">
        <v>30</v>
      </c>
      <c r="AD26" s="87">
        <v>750142</v>
      </c>
      <c r="AE26" s="86" t="s">
        <v>328</v>
      </c>
    </row>
    <row r="27" spans="1:31" ht="19.5">
      <c r="A27" s="86">
        <v>28</v>
      </c>
      <c r="B27" s="87">
        <v>750007</v>
      </c>
      <c r="C27" s="86" t="s">
        <v>313</v>
      </c>
      <c r="E27" s="86">
        <v>30</v>
      </c>
      <c r="F27" s="87">
        <v>750030</v>
      </c>
      <c r="G27" s="86" t="s">
        <v>324</v>
      </c>
      <c r="I27" s="86">
        <v>25</v>
      </c>
      <c r="J27" s="87">
        <v>750045</v>
      </c>
      <c r="K27" s="86" t="s">
        <v>294</v>
      </c>
      <c r="M27" s="86">
        <v>27</v>
      </c>
      <c r="N27" s="87">
        <v>750067</v>
      </c>
      <c r="O27" s="86" t="s">
        <v>303</v>
      </c>
      <c r="Q27" s="86">
        <v>26</v>
      </c>
      <c r="R27" s="87">
        <v>750086</v>
      </c>
      <c r="S27" s="86" t="s">
        <v>304</v>
      </c>
      <c r="U27" s="86">
        <v>28</v>
      </c>
      <c r="V27" s="87">
        <v>750155</v>
      </c>
      <c r="W27" s="86" t="s">
        <v>317</v>
      </c>
      <c r="Y27" s="86">
        <v>27</v>
      </c>
      <c r="Z27" s="87">
        <v>750122</v>
      </c>
      <c r="AA27" s="86" t="s">
        <v>312</v>
      </c>
      <c r="AC27" s="86">
        <v>31</v>
      </c>
      <c r="AD27" s="87">
        <v>750143</v>
      </c>
      <c r="AE27" s="86" t="s">
        <v>335</v>
      </c>
    </row>
    <row r="28" spans="1:31" ht="19.5">
      <c r="A28" s="86">
        <v>29</v>
      </c>
      <c r="B28" s="87">
        <v>750008</v>
      </c>
      <c r="C28" s="86" t="s">
        <v>319</v>
      </c>
      <c r="E28" s="86">
        <v>31</v>
      </c>
      <c r="F28" s="87">
        <v>750031</v>
      </c>
      <c r="G28" s="86" t="s">
        <v>330</v>
      </c>
      <c r="I28" s="86">
        <v>26</v>
      </c>
      <c r="J28" s="87">
        <v>750046</v>
      </c>
      <c r="K28" s="86" t="s">
        <v>302</v>
      </c>
      <c r="M28" s="86">
        <v>28</v>
      </c>
      <c r="N28" s="87">
        <v>750068</v>
      </c>
      <c r="O28" s="86" t="s">
        <v>309</v>
      </c>
      <c r="Q28" s="86">
        <v>27</v>
      </c>
      <c r="R28" s="87">
        <v>750087</v>
      </c>
      <c r="S28" s="86" t="s">
        <v>310</v>
      </c>
      <c r="U28" s="86">
        <v>29</v>
      </c>
      <c r="V28" s="87">
        <v>750154</v>
      </c>
      <c r="W28" s="86" t="s">
        <v>395</v>
      </c>
      <c r="Y28" s="86">
        <v>28</v>
      </c>
      <c r="Z28" s="87">
        <v>750123</v>
      </c>
      <c r="AA28" s="86" t="s">
        <v>318</v>
      </c>
      <c r="AC28" s="86">
        <v>32</v>
      </c>
      <c r="AD28" s="87">
        <v>750152</v>
      </c>
      <c r="AE28" s="86" t="s">
        <v>342</v>
      </c>
    </row>
    <row r="29" spans="1:31" ht="19.5">
      <c r="A29" s="86">
        <v>30</v>
      </c>
      <c r="B29" s="87">
        <v>750009</v>
      </c>
      <c r="C29" s="86" t="s">
        <v>323</v>
      </c>
      <c r="E29" s="86">
        <v>32</v>
      </c>
      <c r="F29" s="87">
        <v>750032</v>
      </c>
      <c r="G29" s="86" t="s">
        <v>337</v>
      </c>
      <c r="I29" s="86">
        <v>28</v>
      </c>
      <c r="J29" s="87">
        <v>750048</v>
      </c>
      <c r="K29" s="86" t="s">
        <v>315</v>
      </c>
      <c r="M29" s="86">
        <v>29</v>
      </c>
      <c r="N29" s="87">
        <v>750069</v>
      </c>
      <c r="O29" s="86" t="s">
        <v>316</v>
      </c>
      <c r="Q29" s="86">
        <v>29</v>
      </c>
      <c r="R29" s="87">
        <v>750089</v>
      </c>
      <c r="S29" s="86" t="s">
        <v>321</v>
      </c>
      <c r="U29" s="86">
        <v>30</v>
      </c>
      <c r="V29" s="87">
        <v>755166</v>
      </c>
      <c r="W29" s="86" t="s">
        <v>988</v>
      </c>
      <c r="Y29" s="86">
        <v>29</v>
      </c>
      <c r="Z29" s="87">
        <v>750124</v>
      </c>
      <c r="AA29" s="86" t="s">
        <v>322</v>
      </c>
      <c r="AC29" s="86">
        <v>33</v>
      </c>
      <c r="AD29" s="87">
        <v>750145</v>
      </c>
      <c r="AE29" s="86" t="s">
        <v>349</v>
      </c>
    </row>
    <row r="30" spans="1:31" ht="19.5">
      <c r="A30" s="86">
        <v>31</v>
      </c>
      <c r="B30" s="87">
        <v>750010</v>
      </c>
      <c r="C30" s="86" t="s">
        <v>329</v>
      </c>
      <c r="E30" s="86">
        <v>33</v>
      </c>
      <c r="F30" s="87">
        <v>750033</v>
      </c>
      <c r="G30" s="86" t="s">
        <v>344</v>
      </c>
      <c r="I30" s="86">
        <v>29</v>
      </c>
      <c r="J30" s="87">
        <v>750049</v>
      </c>
      <c r="K30" s="86" t="s">
        <v>1108</v>
      </c>
      <c r="M30" s="86">
        <v>30</v>
      </c>
      <c r="N30" s="87">
        <v>750070</v>
      </c>
      <c r="O30" s="86" t="s">
        <v>320</v>
      </c>
      <c r="Q30" s="86">
        <v>30</v>
      </c>
      <c r="R30" s="87">
        <v>750090</v>
      </c>
      <c r="S30" s="86" t="s">
        <v>326</v>
      </c>
      <c r="Y30" s="86">
        <v>30</v>
      </c>
      <c r="Z30" s="87">
        <v>750125</v>
      </c>
      <c r="AA30" s="86" t="s">
        <v>327</v>
      </c>
      <c r="AC30" s="86">
        <v>34</v>
      </c>
      <c r="AD30" s="87">
        <v>750146</v>
      </c>
      <c r="AE30" s="86" t="s">
        <v>356</v>
      </c>
    </row>
    <row r="31" spans="1:31" ht="19.5">
      <c r="A31" s="86">
        <v>32</v>
      </c>
      <c r="B31" s="87">
        <v>750011</v>
      </c>
      <c r="C31" s="86" t="s">
        <v>336</v>
      </c>
      <c r="E31" s="86">
        <v>34</v>
      </c>
      <c r="F31" s="87">
        <v>750034</v>
      </c>
      <c r="G31" s="86" t="s">
        <v>351</v>
      </c>
      <c r="I31" s="86">
        <v>31</v>
      </c>
      <c r="J31" s="87">
        <v>750051</v>
      </c>
      <c r="K31" s="86" t="s">
        <v>331</v>
      </c>
      <c r="M31" s="86">
        <v>31</v>
      </c>
      <c r="N31" s="87">
        <v>750071</v>
      </c>
      <c r="O31" s="86" t="s">
        <v>325</v>
      </c>
      <c r="Q31" s="86">
        <v>31</v>
      </c>
      <c r="R31" s="87">
        <v>750091</v>
      </c>
      <c r="S31" s="86" t="s">
        <v>333</v>
      </c>
      <c r="Y31" s="86">
        <v>31</v>
      </c>
      <c r="Z31" s="87">
        <v>750126</v>
      </c>
      <c r="AA31" s="86" t="s">
        <v>334</v>
      </c>
      <c r="AC31" s="86">
        <v>35</v>
      </c>
      <c r="AD31" s="87">
        <v>750147</v>
      </c>
      <c r="AE31" s="86" t="s">
        <v>362</v>
      </c>
    </row>
    <row r="32" spans="1:31" ht="19.5">
      <c r="A32" s="86">
        <v>33</v>
      </c>
      <c r="B32" s="87">
        <v>750012</v>
      </c>
      <c r="C32" s="86" t="s">
        <v>343</v>
      </c>
      <c r="E32" s="86">
        <v>35</v>
      </c>
      <c r="F32" s="87">
        <v>750035</v>
      </c>
      <c r="G32" s="86" t="s">
        <v>358</v>
      </c>
      <c r="I32" s="86">
        <v>32</v>
      </c>
      <c r="J32" s="87">
        <v>750052</v>
      </c>
      <c r="K32" s="86" t="s">
        <v>338</v>
      </c>
      <c r="M32" s="86">
        <v>32</v>
      </c>
      <c r="N32" s="87">
        <v>750072</v>
      </c>
      <c r="O32" s="86" t="s">
        <v>332</v>
      </c>
      <c r="Q32" s="86">
        <v>32</v>
      </c>
      <c r="R32" s="87">
        <v>750092</v>
      </c>
      <c r="S32" s="86" t="s">
        <v>340</v>
      </c>
      <c r="Y32" s="86">
        <v>32</v>
      </c>
      <c r="Z32" s="87">
        <v>750127</v>
      </c>
      <c r="AA32" s="86" t="s">
        <v>341</v>
      </c>
      <c r="AC32" s="86">
        <v>36</v>
      </c>
      <c r="AD32" s="87">
        <v>750148</v>
      </c>
      <c r="AE32" s="86" t="s">
        <v>367</v>
      </c>
    </row>
    <row r="33" spans="1:31" ht="19.5">
      <c r="A33" s="86">
        <v>34</v>
      </c>
      <c r="B33" s="87">
        <v>750013</v>
      </c>
      <c r="C33" s="86" t="s">
        <v>350</v>
      </c>
      <c r="E33" s="86">
        <v>37</v>
      </c>
      <c r="F33" s="87">
        <v>750037</v>
      </c>
      <c r="G33" s="86" t="s">
        <v>369</v>
      </c>
      <c r="I33" s="86">
        <v>33</v>
      </c>
      <c r="J33" s="87">
        <v>750053</v>
      </c>
      <c r="K33" s="86" t="s">
        <v>345</v>
      </c>
      <c r="M33" s="86">
        <v>33</v>
      </c>
      <c r="N33" s="87">
        <v>750073</v>
      </c>
      <c r="O33" s="86" t="s">
        <v>339</v>
      </c>
      <c r="Q33" s="86">
        <v>33</v>
      </c>
      <c r="R33" s="87">
        <v>750093</v>
      </c>
      <c r="S33" s="86" t="s">
        <v>347</v>
      </c>
      <c r="Y33" s="86">
        <v>33</v>
      </c>
      <c r="Z33" s="87">
        <v>750128</v>
      </c>
      <c r="AA33" s="86" t="s">
        <v>348</v>
      </c>
      <c r="AC33" s="86">
        <v>37</v>
      </c>
      <c r="AD33" s="87">
        <v>750149</v>
      </c>
      <c r="AE33" s="86" t="s">
        <v>373</v>
      </c>
    </row>
    <row r="34" spans="1:31" ht="19.5">
      <c r="A34" s="86">
        <v>35</v>
      </c>
      <c r="B34" s="87">
        <v>750014</v>
      </c>
      <c r="C34" s="86" t="s">
        <v>357</v>
      </c>
      <c r="E34" s="86">
        <v>38</v>
      </c>
      <c r="F34" s="87">
        <v>750038</v>
      </c>
      <c r="G34" s="86" t="s">
        <v>374</v>
      </c>
      <c r="I34" s="86">
        <v>34</v>
      </c>
      <c r="J34" s="87">
        <v>750054</v>
      </c>
      <c r="K34" s="86" t="s">
        <v>352</v>
      </c>
      <c r="M34" s="86">
        <v>34</v>
      </c>
      <c r="N34" s="87">
        <v>750074</v>
      </c>
      <c r="O34" s="86" t="s">
        <v>346</v>
      </c>
      <c r="Q34" s="86">
        <v>34</v>
      </c>
      <c r="R34" s="87">
        <v>750094</v>
      </c>
      <c r="S34" s="86" t="s">
        <v>354</v>
      </c>
      <c r="U34" s="94"/>
      <c r="V34" s="95"/>
      <c r="W34" s="94"/>
      <c r="Y34" s="86">
        <v>34</v>
      </c>
      <c r="Z34" s="87">
        <v>750129</v>
      </c>
      <c r="AA34" s="86" t="s">
        <v>355</v>
      </c>
      <c r="AC34" s="86">
        <v>38</v>
      </c>
      <c r="AD34" s="87">
        <v>750150</v>
      </c>
      <c r="AE34" s="86" t="s">
        <v>379</v>
      </c>
    </row>
    <row r="35" spans="1:27" ht="19.5">
      <c r="A35" s="86">
        <v>36</v>
      </c>
      <c r="B35" s="87">
        <v>750015</v>
      </c>
      <c r="C35" s="86" t="s">
        <v>363</v>
      </c>
      <c r="E35" s="86">
        <v>40</v>
      </c>
      <c r="F35" s="87">
        <v>750040</v>
      </c>
      <c r="G35" s="86" t="s">
        <v>385</v>
      </c>
      <c r="I35" s="86">
        <v>35</v>
      </c>
      <c r="J35" s="87">
        <v>750055</v>
      </c>
      <c r="K35" s="86" t="s">
        <v>359</v>
      </c>
      <c r="M35" s="86">
        <v>35</v>
      </c>
      <c r="N35" s="87">
        <v>750075</v>
      </c>
      <c r="O35" s="86" t="s">
        <v>353</v>
      </c>
      <c r="Q35" s="86">
        <v>36</v>
      </c>
      <c r="R35" s="87">
        <v>750096</v>
      </c>
      <c r="S35" s="86" t="s">
        <v>366</v>
      </c>
      <c r="U35" s="94"/>
      <c r="V35" s="95"/>
      <c r="W35" s="94"/>
      <c r="Y35" s="86">
        <v>35</v>
      </c>
      <c r="Z35" s="87">
        <v>750130</v>
      </c>
      <c r="AA35" s="86" t="s">
        <v>361</v>
      </c>
    </row>
    <row r="36" spans="1:27" ht="19.5">
      <c r="A36" s="86">
        <v>37</v>
      </c>
      <c r="B36" s="87">
        <v>750016</v>
      </c>
      <c r="C36" s="86" t="s">
        <v>368</v>
      </c>
      <c r="E36" s="86">
        <v>41</v>
      </c>
      <c r="F36" s="87">
        <v>750041</v>
      </c>
      <c r="G36" s="86" t="s">
        <v>390</v>
      </c>
      <c r="I36" s="86">
        <v>36</v>
      </c>
      <c r="J36" s="87">
        <v>750056</v>
      </c>
      <c r="K36" s="86" t="s">
        <v>364</v>
      </c>
      <c r="M36" s="86">
        <v>36</v>
      </c>
      <c r="N36" s="87">
        <v>750076</v>
      </c>
      <c r="O36" s="86" t="s">
        <v>360</v>
      </c>
      <c r="Q36" s="86">
        <v>38</v>
      </c>
      <c r="R36" s="87">
        <v>750098</v>
      </c>
      <c r="S36" s="86" t="s">
        <v>377</v>
      </c>
      <c r="U36" s="94"/>
      <c r="V36" s="95"/>
      <c r="W36" s="94"/>
      <c r="Y36" s="86">
        <v>36</v>
      </c>
      <c r="Z36" s="87">
        <v>750131</v>
      </c>
      <c r="AA36" s="86" t="s">
        <v>89</v>
      </c>
    </row>
    <row r="37" spans="1:27" ht="19.5">
      <c r="A37" s="86">
        <v>39</v>
      </c>
      <c r="B37" s="87">
        <v>750018</v>
      </c>
      <c r="C37" s="86" t="s">
        <v>380</v>
      </c>
      <c r="E37" s="86">
        <v>43</v>
      </c>
      <c r="F37" s="87">
        <v>755006</v>
      </c>
      <c r="G37" s="86" t="s">
        <v>152</v>
      </c>
      <c r="I37" s="86">
        <v>37</v>
      </c>
      <c r="J37" s="87">
        <v>750057</v>
      </c>
      <c r="K37" s="86" t="s">
        <v>370</v>
      </c>
      <c r="M37" s="86">
        <v>37</v>
      </c>
      <c r="N37" s="87">
        <v>750077</v>
      </c>
      <c r="O37" s="86" t="s">
        <v>365</v>
      </c>
      <c r="Q37" s="86">
        <v>39</v>
      </c>
      <c r="R37" s="87">
        <v>750099</v>
      </c>
      <c r="S37" s="86" t="s">
        <v>383</v>
      </c>
      <c r="T37" s="85"/>
      <c r="U37" s="94"/>
      <c r="V37" s="95"/>
      <c r="W37" s="94"/>
      <c r="Y37" s="86">
        <v>37</v>
      </c>
      <c r="Z37" s="87">
        <v>750132</v>
      </c>
      <c r="AA37" s="86" t="s">
        <v>372</v>
      </c>
    </row>
    <row r="38" spans="1:27" ht="19.5">
      <c r="A38" s="86">
        <v>40</v>
      </c>
      <c r="B38" s="87">
        <v>750019</v>
      </c>
      <c r="C38" s="86" t="s">
        <v>384</v>
      </c>
      <c r="E38" s="86">
        <v>45</v>
      </c>
      <c r="F38" s="87">
        <v>755162</v>
      </c>
      <c r="G38" s="86" t="s">
        <v>677</v>
      </c>
      <c r="I38" s="86">
        <v>38</v>
      </c>
      <c r="J38" s="87">
        <v>750058</v>
      </c>
      <c r="K38" s="86" t="s">
        <v>375</v>
      </c>
      <c r="M38" s="86">
        <v>38</v>
      </c>
      <c r="N38" s="87">
        <v>750078</v>
      </c>
      <c r="O38" s="86" t="s">
        <v>371</v>
      </c>
      <c r="Q38" s="86">
        <v>40</v>
      </c>
      <c r="R38" s="87">
        <v>750100</v>
      </c>
      <c r="S38" s="86" t="s">
        <v>388</v>
      </c>
      <c r="T38" s="85"/>
      <c r="U38" s="94"/>
      <c r="V38" s="95"/>
      <c r="W38" s="94"/>
      <c r="Y38" s="86">
        <v>38</v>
      </c>
      <c r="Z38" s="87">
        <v>750133</v>
      </c>
      <c r="AA38" s="86" t="s">
        <v>378</v>
      </c>
    </row>
    <row r="39" spans="1:23" ht="19.5">
      <c r="A39" s="86">
        <v>41</v>
      </c>
      <c r="B39" s="87">
        <v>750020</v>
      </c>
      <c r="C39" s="86" t="s">
        <v>389</v>
      </c>
      <c r="E39" s="86">
        <v>46</v>
      </c>
      <c r="F39" s="87">
        <v>750161</v>
      </c>
      <c r="G39" s="86" t="s">
        <v>679</v>
      </c>
      <c r="I39" s="86">
        <v>39</v>
      </c>
      <c r="J39" s="87">
        <v>750059</v>
      </c>
      <c r="K39" s="86" t="s">
        <v>381</v>
      </c>
      <c r="M39" s="86">
        <v>39</v>
      </c>
      <c r="N39" s="87">
        <v>750079</v>
      </c>
      <c r="O39" s="86" t="s">
        <v>376</v>
      </c>
      <c r="Q39" s="86">
        <v>41</v>
      </c>
      <c r="R39" s="87">
        <v>750101</v>
      </c>
      <c r="S39" s="86" t="s">
        <v>392</v>
      </c>
      <c r="T39" s="85"/>
      <c r="U39" s="94"/>
      <c r="V39" s="95"/>
      <c r="W39" s="94"/>
    </row>
    <row r="40" spans="1:23" ht="19.5">
      <c r="A40" s="86">
        <v>42</v>
      </c>
      <c r="B40" s="87">
        <v>750021</v>
      </c>
      <c r="C40" s="86" t="s">
        <v>393</v>
      </c>
      <c r="E40" s="86">
        <v>48</v>
      </c>
      <c r="F40" s="87">
        <v>750163</v>
      </c>
      <c r="G40" s="86" t="s">
        <v>989</v>
      </c>
      <c r="I40" s="86">
        <v>40</v>
      </c>
      <c r="J40" s="87">
        <v>750060</v>
      </c>
      <c r="K40" s="86" t="s">
        <v>386</v>
      </c>
      <c r="M40" s="86">
        <v>40</v>
      </c>
      <c r="N40" s="87">
        <v>750080</v>
      </c>
      <c r="O40" s="86" t="s">
        <v>382</v>
      </c>
      <c r="Q40" s="86">
        <v>43</v>
      </c>
      <c r="R40" s="87">
        <v>750157</v>
      </c>
      <c r="S40" s="86" t="s">
        <v>674</v>
      </c>
      <c r="T40" s="85"/>
      <c r="U40" s="94"/>
      <c r="V40" s="95"/>
      <c r="W40" s="94"/>
    </row>
    <row r="41" spans="1:23" ht="19.5">
      <c r="A41" s="86">
        <v>43</v>
      </c>
      <c r="B41" s="87">
        <v>750156</v>
      </c>
      <c r="C41" s="86" t="s">
        <v>396</v>
      </c>
      <c r="I41" s="86">
        <v>41</v>
      </c>
      <c r="J41" s="87">
        <v>750061</v>
      </c>
      <c r="K41" s="86" t="s">
        <v>391</v>
      </c>
      <c r="M41" s="86">
        <v>41</v>
      </c>
      <c r="N41" s="87">
        <v>750081</v>
      </c>
      <c r="O41" s="86" t="s">
        <v>387</v>
      </c>
      <c r="Q41" s="86">
        <v>44</v>
      </c>
      <c r="R41" s="87">
        <v>750159</v>
      </c>
      <c r="S41" s="86" t="s">
        <v>675</v>
      </c>
      <c r="U41" s="94"/>
      <c r="V41" s="95"/>
      <c r="W41" s="94"/>
    </row>
    <row r="42" spans="1:23" ht="19.5">
      <c r="A42" s="86">
        <v>44</v>
      </c>
      <c r="B42" s="87">
        <v>750110</v>
      </c>
      <c r="C42" s="86" t="s">
        <v>261</v>
      </c>
      <c r="I42" s="86">
        <v>42</v>
      </c>
      <c r="J42" s="87">
        <v>750151</v>
      </c>
      <c r="K42" s="86" t="s">
        <v>394</v>
      </c>
      <c r="M42" s="86">
        <v>45</v>
      </c>
      <c r="N42" s="87">
        <v>755167</v>
      </c>
      <c r="O42" s="86" t="s">
        <v>990</v>
      </c>
      <c r="Q42" s="86">
        <v>45</v>
      </c>
      <c r="R42" s="87">
        <v>755163</v>
      </c>
      <c r="S42" s="86" t="s">
        <v>678</v>
      </c>
      <c r="U42" s="94"/>
      <c r="V42" s="95"/>
      <c r="W42" s="94"/>
    </row>
    <row r="43" spans="1:23" ht="19.5">
      <c r="A43" s="86">
        <v>45</v>
      </c>
      <c r="B43" s="87">
        <v>750158</v>
      </c>
      <c r="C43" s="86" t="s">
        <v>676</v>
      </c>
      <c r="L43" s="85"/>
      <c r="Q43" s="86">
        <v>46</v>
      </c>
      <c r="R43" s="87">
        <v>755164</v>
      </c>
      <c r="S43" s="86" t="s">
        <v>210</v>
      </c>
      <c r="U43" s="94"/>
      <c r="V43" s="95"/>
      <c r="W43" s="94"/>
    </row>
    <row r="44" spans="1:20" ht="19.5">
      <c r="A44" s="86">
        <v>46</v>
      </c>
      <c r="B44" s="87">
        <v>755108</v>
      </c>
      <c r="C44" s="86" t="s">
        <v>135</v>
      </c>
      <c r="L44" s="85"/>
      <c r="P44" s="85"/>
      <c r="T44" s="85"/>
    </row>
    <row r="45" spans="16:20" ht="19.5">
      <c r="P45" s="85"/>
      <c r="T45" s="85"/>
    </row>
    <row r="52" spans="1:29" ht="19.5">
      <c r="A52" s="81" t="s">
        <v>90</v>
      </c>
      <c r="E52" s="81" t="s">
        <v>91</v>
      </c>
      <c r="I52" s="81" t="s">
        <v>680</v>
      </c>
      <c r="M52" s="81" t="s">
        <v>92</v>
      </c>
      <c r="Q52" s="81" t="s">
        <v>93</v>
      </c>
      <c r="U52" s="81" t="s">
        <v>94</v>
      </c>
      <c r="Y52" s="81" t="s">
        <v>95</v>
      </c>
      <c r="AC52" s="81" t="s">
        <v>681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R6" sqref="R6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9" width="7.625" style="0" customWidth="1"/>
  </cols>
  <sheetData>
    <row r="1" spans="1:19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  <c r="O1" s="183" t="s">
        <v>1025</v>
      </c>
      <c r="P1" s="185"/>
      <c r="Q1" s="135" t="s">
        <v>1020</v>
      </c>
      <c r="R1" s="130"/>
      <c r="S1" s="131"/>
    </row>
    <row r="2" spans="1:19" ht="28.5" customHeight="1" thickBot="1">
      <c r="A2" s="186" t="s">
        <v>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135" t="s">
        <v>994</v>
      </c>
      <c r="P2" s="120"/>
      <c r="Q2" s="129" t="s">
        <v>1023</v>
      </c>
      <c r="R2" s="130"/>
      <c r="S2" s="120"/>
    </row>
    <row r="3" spans="1:19" ht="31.5" customHeight="1">
      <c r="A3" s="193" t="s">
        <v>97</v>
      </c>
      <c r="B3" s="195" t="s">
        <v>98</v>
      </c>
      <c r="C3" s="197" t="s">
        <v>99</v>
      </c>
      <c r="D3" s="199" t="s">
        <v>100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35" t="s">
        <v>101</v>
      </c>
      <c r="P3" s="36" t="s">
        <v>102</v>
      </c>
      <c r="Q3" s="189" t="s">
        <v>103</v>
      </c>
      <c r="R3" s="190"/>
      <c r="S3" s="191" t="s">
        <v>104</v>
      </c>
    </row>
    <row r="4" spans="1:19" ht="17.25" thickBot="1">
      <c r="A4" s="194"/>
      <c r="B4" s="196"/>
      <c r="C4" s="198"/>
      <c r="D4" s="150">
        <v>1</v>
      </c>
      <c r="E4" s="150">
        <v>2</v>
      </c>
      <c r="F4" s="150">
        <v>3</v>
      </c>
      <c r="G4" s="150">
        <v>4</v>
      </c>
      <c r="H4" s="150">
        <v>5</v>
      </c>
      <c r="I4" s="150">
        <v>6</v>
      </c>
      <c r="J4" s="150">
        <v>7</v>
      </c>
      <c r="K4" s="150">
        <v>8</v>
      </c>
      <c r="L4" s="150">
        <v>9</v>
      </c>
      <c r="M4" s="150">
        <v>10</v>
      </c>
      <c r="N4" s="151" t="s">
        <v>105</v>
      </c>
      <c r="O4" s="39">
        <v>0.05</v>
      </c>
      <c r="P4" s="40">
        <v>0.15</v>
      </c>
      <c r="Q4" s="40">
        <v>0.1</v>
      </c>
      <c r="R4" s="41">
        <v>0.1</v>
      </c>
      <c r="S4" s="192"/>
    </row>
    <row r="5" spans="1:19" ht="16.5">
      <c r="A5" s="27"/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1" t="e">
        <f aca="true" t="shared" si="0" ref="N5:N44">AVERAGE(D5:M5)</f>
        <v>#DIV/0!</v>
      </c>
      <c r="O5" s="30"/>
      <c r="P5" s="30"/>
      <c r="Q5" s="30"/>
      <c r="R5" s="30"/>
      <c r="S5" s="147" t="e">
        <f>(N5*60%)+(O5*5%)+(P5*15%)+(Q5*10%)+(R5*10%)</f>
        <v>#DIV/0!</v>
      </c>
    </row>
    <row r="6" spans="1:19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1" t="e">
        <f t="shared" si="0"/>
        <v>#DIV/0!</v>
      </c>
      <c r="O6" s="17"/>
      <c r="P6" s="17"/>
      <c r="Q6" s="17"/>
      <c r="R6" s="17"/>
      <c r="S6" s="145" t="e">
        <f aca="true" t="shared" si="1" ref="S6:S49">(N6*60%)+(O6*5%)+(P6*15%)+(Q6*10%)+(R6*10%)</f>
        <v>#DIV/0!</v>
      </c>
    </row>
    <row r="7" spans="1:19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 t="shared" si="0"/>
        <v>#DIV/0!</v>
      </c>
      <c r="O7" s="17"/>
      <c r="P7" s="17"/>
      <c r="Q7" s="17"/>
      <c r="R7" s="17"/>
      <c r="S7" s="145" t="e">
        <f t="shared" si="1"/>
        <v>#DIV/0!</v>
      </c>
    </row>
    <row r="8" spans="1:19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 t="shared" si="0"/>
        <v>#DIV/0!</v>
      </c>
      <c r="O8" s="17"/>
      <c r="P8" s="17"/>
      <c r="Q8" s="17"/>
      <c r="R8" s="17"/>
      <c r="S8" s="145" t="e">
        <f t="shared" si="1"/>
        <v>#DIV/0!</v>
      </c>
    </row>
    <row r="9" spans="1:19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 t="shared" si="0"/>
        <v>#DIV/0!</v>
      </c>
      <c r="O9" s="23"/>
      <c r="P9" s="23"/>
      <c r="Q9" s="23"/>
      <c r="R9" s="23"/>
      <c r="S9" s="146" t="e">
        <f t="shared" si="1"/>
        <v>#DIV/0!</v>
      </c>
    </row>
    <row r="10" spans="1:19" ht="16.5">
      <c r="A10" s="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25"/>
      <c r="N10" s="51" t="e">
        <f t="shared" si="0"/>
        <v>#DIV/0!</v>
      </c>
      <c r="O10" s="9"/>
      <c r="P10" s="9"/>
      <c r="Q10" s="9"/>
      <c r="R10" s="25"/>
      <c r="S10" s="144" t="e">
        <f t="shared" si="1"/>
        <v>#DIV/0!</v>
      </c>
    </row>
    <row r="11" spans="1:19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7"/>
      <c r="P11" s="17"/>
      <c r="Q11" s="17"/>
      <c r="R11" s="17"/>
      <c r="S11" s="145" t="e">
        <f t="shared" si="1"/>
        <v>#DIV/0!</v>
      </c>
    </row>
    <row r="12" spans="1:19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7"/>
      <c r="P12" s="17"/>
      <c r="Q12" s="17"/>
      <c r="R12" s="17"/>
      <c r="S12" s="145" t="e">
        <f t="shared" si="1"/>
        <v>#DIV/0!</v>
      </c>
    </row>
    <row r="13" spans="1:19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7"/>
      <c r="P13" s="17"/>
      <c r="Q13" s="17"/>
      <c r="R13" s="17"/>
      <c r="S13" s="145" t="e">
        <f t="shared" si="1"/>
        <v>#DIV/0!</v>
      </c>
    </row>
    <row r="14" spans="1:19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23"/>
      <c r="P14" s="23"/>
      <c r="Q14" s="23"/>
      <c r="R14" s="23"/>
      <c r="S14" s="146" t="e">
        <f t="shared" si="1"/>
        <v>#DIV/0!</v>
      </c>
    </row>
    <row r="15" spans="1:19" ht="16.5">
      <c r="A15" s="27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 t="e">
        <f t="shared" si="0"/>
        <v>#DIV/0!</v>
      </c>
      <c r="O15" s="30"/>
      <c r="P15" s="30"/>
      <c r="Q15" s="30"/>
      <c r="R15" s="30"/>
      <c r="S15" s="147" t="e">
        <f t="shared" si="1"/>
        <v>#DIV/0!</v>
      </c>
    </row>
    <row r="16" spans="1:19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7"/>
      <c r="P16" s="17"/>
      <c r="Q16" s="17"/>
      <c r="R16" s="17"/>
      <c r="S16" s="145" t="e">
        <f t="shared" si="1"/>
        <v>#DIV/0!</v>
      </c>
    </row>
    <row r="17" spans="1:19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7"/>
      <c r="P17" s="17"/>
      <c r="Q17" s="17"/>
      <c r="R17" s="17"/>
      <c r="S17" s="145" t="e">
        <f t="shared" si="1"/>
        <v>#DIV/0!</v>
      </c>
    </row>
    <row r="18" spans="1:19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7"/>
      <c r="P18" s="17"/>
      <c r="Q18" s="17"/>
      <c r="R18" s="17"/>
      <c r="S18" s="145" t="e">
        <f t="shared" si="1"/>
        <v>#DIV/0!</v>
      </c>
    </row>
    <row r="19" spans="1:19" ht="17.25" thickBot="1">
      <c r="A19" s="45"/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 t="e">
        <f t="shared" si="0"/>
        <v>#DIV/0!</v>
      </c>
      <c r="O19" s="48"/>
      <c r="P19" s="48"/>
      <c r="Q19" s="48"/>
      <c r="R19" s="48"/>
      <c r="S19" s="148" t="e">
        <f t="shared" si="1"/>
        <v>#DIV/0!</v>
      </c>
    </row>
    <row r="20" spans="1:19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9"/>
      <c r="P20" s="9"/>
      <c r="Q20" s="9"/>
      <c r="R20" s="9"/>
      <c r="S20" s="144" t="e">
        <f t="shared" si="1"/>
        <v>#DIV/0!</v>
      </c>
    </row>
    <row r="21" spans="1:19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7"/>
      <c r="P21" s="17"/>
      <c r="Q21" s="17"/>
      <c r="R21" s="17"/>
      <c r="S21" s="145" t="e">
        <f t="shared" si="1"/>
        <v>#DIV/0!</v>
      </c>
    </row>
    <row r="22" spans="1:19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7"/>
      <c r="P22" s="17"/>
      <c r="Q22" s="17"/>
      <c r="R22" s="17"/>
      <c r="S22" s="145" t="e">
        <f t="shared" si="1"/>
        <v>#DIV/0!</v>
      </c>
    </row>
    <row r="23" spans="1:19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7"/>
      <c r="P23" s="17"/>
      <c r="Q23" s="17"/>
      <c r="R23" s="17"/>
      <c r="S23" s="145" t="e">
        <f t="shared" si="1"/>
        <v>#DIV/0!</v>
      </c>
    </row>
    <row r="24" spans="1:19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23"/>
      <c r="P24" s="23"/>
      <c r="Q24" s="23"/>
      <c r="R24" s="23"/>
      <c r="S24" s="146" t="e">
        <f t="shared" si="1"/>
        <v>#DIV/0!</v>
      </c>
    </row>
    <row r="25" spans="1:19" ht="16.5">
      <c r="A25" s="27"/>
      <c r="B25" s="28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 t="e">
        <f t="shared" si="0"/>
        <v>#DIV/0!</v>
      </c>
      <c r="O25" s="30"/>
      <c r="P25" s="30"/>
      <c r="Q25" s="30"/>
      <c r="R25" s="30"/>
      <c r="S25" s="147" t="e">
        <f t="shared" si="1"/>
        <v>#DIV/0!</v>
      </c>
    </row>
    <row r="26" spans="1:19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7"/>
      <c r="P26" s="17"/>
      <c r="Q26" s="17"/>
      <c r="R26" s="17"/>
      <c r="S26" s="145" t="e">
        <f t="shared" si="1"/>
        <v>#DIV/0!</v>
      </c>
    </row>
    <row r="27" spans="1:19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7"/>
      <c r="P27" s="17"/>
      <c r="Q27" s="17"/>
      <c r="R27" s="17"/>
      <c r="S27" s="145" t="e">
        <f t="shared" si="1"/>
        <v>#DIV/0!</v>
      </c>
    </row>
    <row r="28" spans="1:19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7"/>
      <c r="P28" s="17"/>
      <c r="Q28" s="17"/>
      <c r="R28" s="17"/>
      <c r="S28" s="145" t="e">
        <f t="shared" si="1"/>
        <v>#DIV/0!</v>
      </c>
    </row>
    <row r="29" spans="1:19" ht="17.25" thickBot="1">
      <c r="A29" s="45"/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 t="e">
        <f t="shared" si="0"/>
        <v>#DIV/0!</v>
      </c>
      <c r="O29" s="48"/>
      <c r="P29" s="48"/>
      <c r="Q29" s="48"/>
      <c r="R29" s="48"/>
      <c r="S29" s="148" t="e">
        <f t="shared" si="1"/>
        <v>#DIV/0!</v>
      </c>
    </row>
    <row r="30" spans="1:19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9"/>
      <c r="P30" s="9"/>
      <c r="Q30" s="9"/>
      <c r="R30" s="9"/>
      <c r="S30" s="144" t="e">
        <f t="shared" si="1"/>
        <v>#DIV/0!</v>
      </c>
    </row>
    <row r="31" spans="1:19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7"/>
      <c r="P31" s="17"/>
      <c r="Q31" s="17"/>
      <c r="R31" s="17"/>
      <c r="S31" s="145" t="e">
        <f t="shared" si="1"/>
        <v>#DIV/0!</v>
      </c>
    </row>
    <row r="32" spans="1:19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7"/>
      <c r="P32" s="17"/>
      <c r="Q32" s="17"/>
      <c r="R32" s="17"/>
      <c r="S32" s="145" t="e">
        <f t="shared" si="1"/>
        <v>#DIV/0!</v>
      </c>
    </row>
    <row r="33" spans="1:19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7"/>
      <c r="P33" s="17"/>
      <c r="Q33" s="17"/>
      <c r="R33" s="17"/>
      <c r="S33" s="145" t="e">
        <f t="shared" si="1"/>
        <v>#DIV/0!</v>
      </c>
    </row>
    <row r="34" spans="1:19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23"/>
      <c r="P34" s="23"/>
      <c r="Q34" s="23"/>
      <c r="R34" s="23"/>
      <c r="S34" s="146" t="e">
        <f t="shared" si="1"/>
        <v>#DIV/0!</v>
      </c>
    </row>
    <row r="35" spans="1:19" ht="16.5">
      <c r="A35" s="27"/>
      <c r="B35" s="28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 t="e">
        <f t="shared" si="0"/>
        <v>#DIV/0!</v>
      </c>
      <c r="O35" s="30"/>
      <c r="P35" s="30"/>
      <c r="Q35" s="30"/>
      <c r="R35" s="30"/>
      <c r="S35" s="147" t="e">
        <f t="shared" si="1"/>
        <v>#DIV/0!</v>
      </c>
    </row>
    <row r="36" spans="1:19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7"/>
      <c r="P36" s="17"/>
      <c r="Q36" s="17"/>
      <c r="R36" s="17"/>
      <c r="S36" s="145" t="e">
        <f t="shared" si="1"/>
        <v>#DIV/0!</v>
      </c>
    </row>
    <row r="37" spans="1:19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7"/>
      <c r="P37" s="17"/>
      <c r="Q37" s="17"/>
      <c r="R37" s="17"/>
      <c r="S37" s="145" t="e">
        <f t="shared" si="1"/>
        <v>#DIV/0!</v>
      </c>
    </row>
    <row r="38" spans="1:19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7"/>
      <c r="P38" s="17"/>
      <c r="Q38" s="17"/>
      <c r="R38" s="17"/>
      <c r="S38" s="145" t="e">
        <f t="shared" si="1"/>
        <v>#DIV/0!</v>
      </c>
    </row>
    <row r="39" spans="1:19" ht="17.25" thickBot="1">
      <c r="A39" s="45"/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 t="e">
        <f t="shared" si="0"/>
        <v>#DIV/0!</v>
      </c>
      <c r="O39" s="48"/>
      <c r="P39" s="48"/>
      <c r="Q39" s="48"/>
      <c r="R39" s="48"/>
      <c r="S39" s="148" t="e">
        <f t="shared" si="1"/>
        <v>#DIV/0!</v>
      </c>
    </row>
    <row r="40" spans="1:19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9"/>
      <c r="P40" s="9"/>
      <c r="Q40" s="9"/>
      <c r="R40" s="9"/>
      <c r="S40" s="144" t="e">
        <f t="shared" si="1"/>
        <v>#DIV/0!</v>
      </c>
    </row>
    <row r="41" spans="1:19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7"/>
      <c r="P41" s="17"/>
      <c r="Q41" s="17"/>
      <c r="R41" s="17"/>
      <c r="S41" s="145" t="e">
        <f t="shared" si="1"/>
        <v>#DIV/0!</v>
      </c>
    </row>
    <row r="42" spans="1:19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7"/>
      <c r="P42" s="17"/>
      <c r="Q42" s="17"/>
      <c r="R42" s="17"/>
      <c r="S42" s="145" t="e">
        <f t="shared" si="1"/>
        <v>#DIV/0!</v>
      </c>
    </row>
    <row r="43" spans="1:19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7"/>
      <c r="P43" s="17"/>
      <c r="Q43" s="17"/>
      <c r="R43" s="17"/>
      <c r="S43" s="145" t="e">
        <f t="shared" si="1"/>
        <v>#DIV/0!</v>
      </c>
    </row>
    <row r="44" spans="1:19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3" t="e">
        <f t="shared" si="0"/>
        <v>#DIV/0!</v>
      </c>
      <c r="O44" s="23"/>
      <c r="P44" s="23"/>
      <c r="Q44" s="23"/>
      <c r="R44" s="23"/>
      <c r="S44" s="146" t="e">
        <f t="shared" si="1"/>
        <v>#DIV/0!</v>
      </c>
    </row>
    <row r="45" spans="1:19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11" t="e">
        <f>AVERAGE(D45:M45)</f>
        <v>#DIV/0!</v>
      </c>
      <c r="O45" s="30"/>
      <c r="P45" s="30"/>
      <c r="Q45" s="30"/>
      <c r="R45" s="30"/>
      <c r="S45" s="147" t="e">
        <f t="shared" si="1"/>
        <v>#DIV/0!</v>
      </c>
    </row>
    <row r="46" spans="1:19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>AVERAGE(D46:M46)</f>
        <v>#DIV/0!</v>
      </c>
      <c r="O46" s="17"/>
      <c r="P46" s="17"/>
      <c r="Q46" s="17"/>
      <c r="R46" s="17"/>
      <c r="S46" s="145" t="e">
        <f t="shared" si="1"/>
        <v>#DIV/0!</v>
      </c>
    </row>
    <row r="47" spans="1:19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>AVERAGE(D47:M47)</f>
        <v>#DIV/0!</v>
      </c>
      <c r="O47" s="17"/>
      <c r="P47" s="17"/>
      <c r="Q47" s="17"/>
      <c r="R47" s="17"/>
      <c r="S47" s="145" t="e">
        <f t="shared" si="1"/>
        <v>#DIV/0!</v>
      </c>
    </row>
    <row r="48" spans="1:19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>AVERAGE(D48:M48)</f>
        <v>#DIV/0!</v>
      </c>
      <c r="O48" s="17"/>
      <c r="P48" s="17"/>
      <c r="Q48" s="17"/>
      <c r="R48" s="17"/>
      <c r="S48" s="145" t="e">
        <f t="shared" si="1"/>
        <v>#DIV/0!</v>
      </c>
    </row>
    <row r="49" spans="1:19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 t="e">
        <f>AVERAGE(D49:M49)</f>
        <v>#DIV/0!</v>
      </c>
      <c r="O49" s="23"/>
      <c r="P49" s="23"/>
      <c r="Q49" s="23"/>
      <c r="R49" s="23"/>
      <c r="S49" s="146" t="e">
        <f t="shared" si="1"/>
        <v>#DIV/0!</v>
      </c>
    </row>
  </sheetData>
  <sheetProtection/>
  <protectedRanges>
    <protectedRange password="CC3D" sqref="A5:M49" name="第一次段考_1_3"/>
  </protectedRanges>
  <mergeCells count="9">
    <mergeCell ref="A1:N1"/>
    <mergeCell ref="A2:N2"/>
    <mergeCell ref="Q3:R3"/>
    <mergeCell ref="S3:S4"/>
    <mergeCell ref="A3:A4"/>
    <mergeCell ref="B3:B4"/>
    <mergeCell ref="C3:C4"/>
    <mergeCell ref="D3:N3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N17" sqref="N17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4.75390625" style="0" customWidth="1"/>
    <col min="15" max="15" width="6.625" style="0" customWidth="1"/>
    <col min="16" max="16" width="9.625" style="0" customWidth="1"/>
    <col min="17" max="17" width="11.375" style="0" customWidth="1"/>
  </cols>
  <sheetData>
    <row r="1" spans="1:17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5"/>
      <c r="J1" s="184" t="s">
        <v>1030</v>
      </c>
      <c r="K1" s="184"/>
      <c r="L1" s="184"/>
      <c r="M1" s="184"/>
      <c r="N1" s="185"/>
      <c r="O1" s="135" t="s">
        <v>1020</v>
      </c>
      <c r="P1" s="130"/>
      <c r="Q1" s="131"/>
    </row>
    <row r="2" spans="1:17" ht="28.5" customHeight="1" thickBot="1">
      <c r="A2" s="186" t="s">
        <v>21</v>
      </c>
      <c r="B2" s="187"/>
      <c r="C2" s="187"/>
      <c r="D2" s="187"/>
      <c r="E2" s="187"/>
      <c r="F2" s="187"/>
      <c r="G2" s="187"/>
      <c r="H2" s="187"/>
      <c r="I2" s="188"/>
      <c r="J2" s="1" t="s">
        <v>32</v>
      </c>
      <c r="K2" s="2"/>
      <c r="L2" s="61"/>
      <c r="M2" s="1"/>
      <c r="N2" s="140"/>
      <c r="O2" s="129" t="s">
        <v>1023</v>
      </c>
      <c r="P2" s="133"/>
      <c r="Q2" s="134"/>
    </row>
    <row r="3" spans="1:17" ht="31.5" customHeight="1">
      <c r="A3" s="193" t="s">
        <v>4</v>
      </c>
      <c r="B3" s="195" t="s">
        <v>0</v>
      </c>
      <c r="C3" s="197" t="s">
        <v>6</v>
      </c>
      <c r="D3" s="199" t="s">
        <v>1011</v>
      </c>
      <c r="E3" s="200"/>
      <c r="F3" s="200"/>
      <c r="G3" s="200"/>
      <c r="H3" s="200"/>
      <c r="I3" s="200"/>
      <c r="J3" s="200"/>
      <c r="K3" s="200"/>
      <c r="L3" s="200"/>
      <c r="M3" s="200"/>
      <c r="N3" s="206"/>
      <c r="O3" s="3" t="s">
        <v>101</v>
      </c>
      <c r="P3" s="3" t="s">
        <v>1013</v>
      </c>
      <c r="Q3" s="201" t="s">
        <v>30</v>
      </c>
    </row>
    <row r="4" spans="1:17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 t="s">
        <v>12</v>
      </c>
      <c r="O4" s="5">
        <v>0.05</v>
      </c>
      <c r="P4" s="5">
        <v>0.15</v>
      </c>
      <c r="Q4" s="202"/>
    </row>
    <row r="5" spans="1:17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52"/>
      <c r="N5" s="7" t="e">
        <f>AVERAGE(D5:M5)</f>
        <v>#DIV/0!</v>
      </c>
      <c r="O5" s="9"/>
      <c r="P5" s="152"/>
      <c r="Q5" s="153" t="e">
        <f>(N5*80%)+(O5*5%)+(P5*15%)</f>
        <v>#DIV/0!</v>
      </c>
    </row>
    <row r="6" spans="1:17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5" t="e">
        <f aca="true" t="shared" si="0" ref="N6:N49">AVERAGE(D6:M6)</f>
        <v>#DIV/0!</v>
      </c>
      <c r="O6" s="18"/>
      <c r="P6" s="17"/>
      <c r="Q6" s="154" t="e">
        <f aca="true" t="shared" si="1" ref="Q6:Q49">(N6*80%)+(O6*5%)+(P6*15%)</f>
        <v>#DIV/0!</v>
      </c>
    </row>
    <row r="7" spans="1:17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5" t="e">
        <f t="shared" si="0"/>
        <v>#DIV/0!</v>
      </c>
      <c r="O7" s="17"/>
      <c r="P7" s="17"/>
      <c r="Q7" s="154" t="e">
        <f t="shared" si="1"/>
        <v>#DIV/0!</v>
      </c>
    </row>
    <row r="8" spans="1:17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5" t="e">
        <f t="shared" si="0"/>
        <v>#DIV/0!</v>
      </c>
      <c r="O8" s="17"/>
      <c r="P8" s="17"/>
      <c r="Q8" s="154" t="e">
        <f t="shared" si="1"/>
        <v>#DIV/0!</v>
      </c>
    </row>
    <row r="9" spans="1:17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1" t="e">
        <f t="shared" si="0"/>
        <v>#DIV/0!</v>
      </c>
      <c r="O9" s="23"/>
      <c r="P9" s="23"/>
      <c r="Q9" s="155" t="e">
        <f t="shared" si="1"/>
        <v>#DIV/0!</v>
      </c>
    </row>
    <row r="10" spans="1:17" ht="16.5">
      <c r="A10" s="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25"/>
      <c r="N10" s="7" t="e">
        <f t="shared" si="0"/>
        <v>#DIV/0!</v>
      </c>
      <c r="O10" s="9"/>
      <c r="P10" s="25"/>
      <c r="Q10" s="153" t="e">
        <f>(N10*80%)+(O10*5%)+(P10*15%)</f>
        <v>#DIV/0!</v>
      </c>
    </row>
    <row r="11" spans="1:17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5" t="e">
        <f t="shared" si="0"/>
        <v>#DIV/0!</v>
      </c>
      <c r="O11" s="17"/>
      <c r="P11" s="17"/>
      <c r="Q11" s="154" t="e">
        <f t="shared" si="1"/>
        <v>#DIV/0!</v>
      </c>
    </row>
    <row r="12" spans="1:17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 t="e">
        <f t="shared" si="0"/>
        <v>#DIV/0!</v>
      </c>
      <c r="O12" s="17"/>
      <c r="P12" s="17"/>
      <c r="Q12" s="154" t="e">
        <f t="shared" si="1"/>
        <v>#DIV/0!</v>
      </c>
    </row>
    <row r="13" spans="1:17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5" t="e">
        <f t="shared" si="0"/>
        <v>#DIV/0!</v>
      </c>
      <c r="O13" s="17"/>
      <c r="P13" s="17"/>
      <c r="Q13" s="154" t="e">
        <f t="shared" si="1"/>
        <v>#DIV/0!</v>
      </c>
    </row>
    <row r="14" spans="1:17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1" t="e">
        <f t="shared" si="0"/>
        <v>#DIV/0!</v>
      </c>
      <c r="O14" s="23"/>
      <c r="P14" s="23"/>
      <c r="Q14" s="155" t="e">
        <f t="shared" si="1"/>
        <v>#DIV/0!</v>
      </c>
    </row>
    <row r="15" spans="1:17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7" t="e">
        <f t="shared" si="0"/>
        <v>#DIV/0!</v>
      </c>
      <c r="O15" s="9"/>
      <c r="P15" s="9"/>
      <c r="Q15" s="153" t="e">
        <f>(N15*80%)+(O15*5%)+(P15*15%)</f>
        <v>#DIV/0!</v>
      </c>
    </row>
    <row r="16" spans="1:17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5" t="e">
        <f t="shared" si="0"/>
        <v>#DIV/0!</v>
      </c>
      <c r="O16" s="17"/>
      <c r="P16" s="17"/>
      <c r="Q16" s="154" t="e">
        <f t="shared" si="1"/>
        <v>#DIV/0!</v>
      </c>
    </row>
    <row r="17" spans="1:17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5" t="e">
        <f t="shared" si="0"/>
        <v>#DIV/0!</v>
      </c>
      <c r="O17" s="17"/>
      <c r="P17" s="17"/>
      <c r="Q17" s="154" t="e">
        <f t="shared" si="1"/>
        <v>#DIV/0!</v>
      </c>
    </row>
    <row r="18" spans="1:17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5" t="e">
        <f t="shared" si="0"/>
        <v>#DIV/0!</v>
      </c>
      <c r="O18" s="17"/>
      <c r="P18" s="17"/>
      <c r="Q18" s="154" t="e">
        <f t="shared" si="1"/>
        <v>#DIV/0!</v>
      </c>
    </row>
    <row r="19" spans="1:17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1" t="e">
        <f t="shared" si="0"/>
        <v>#DIV/0!</v>
      </c>
      <c r="O19" s="23"/>
      <c r="P19" s="23"/>
      <c r="Q19" s="155" t="e">
        <f t="shared" si="1"/>
        <v>#DIV/0!</v>
      </c>
    </row>
    <row r="20" spans="1:17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7" t="e">
        <f t="shared" si="0"/>
        <v>#DIV/0!</v>
      </c>
      <c r="O20" s="9"/>
      <c r="P20" s="9"/>
      <c r="Q20" s="153" t="e">
        <f>(N20*80%)+(O20*5%)+(P20*15%)</f>
        <v>#DIV/0!</v>
      </c>
    </row>
    <row r="21" spans="1:17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 t="e">
        <f t="shared" si="0"/>
        <v>#DIV/0!</v>
      </c>
      <c r="O21" s="17"/>
      <c r="P21" s="17"/>
      <c r="Q21" s="154" t="e">
        <f t="shared" si="1"/>
        <v>#DIV/0!</v>
      </c>
    </row>
    <row r="22" spans="1:17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5" t="e">
        <f t="shared" si="0"/>
        <v>#DIV/0!</v>
      </c>
      <c r="O22" s="17"/>
      <c r="P22" s="17"/>
      <c r="Q22" s="154" t="e">
        <f t="shared" si="1"/>
        <v>#DIV/0!</v>
      </c>
    </row>
    <row r="23" spans="1:17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 t="e">
        <f t="shared" si="0"/>
        <v>#DIV/0!</v>
      </c>
      <c r="O23" s="17"/>
      <c r="P23" s="17"/>
      <c r="Q23" s="154" t="e">
        <f t="shared" si="1"/>
        <v>#DIV/0!</v>
      </c>
    </row>
    <row r="24" spans="1:17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1" t="e">
        <f t="shared" si="0"/>
        <v>#DIV/0!</v>
      </c>
      <c r="O24" s="23"/>
      <c r="P24" s="23"/>
      <c r="Q24" s="155" t="e">
        <f t="shared" si="1"/>
        <v>#DIV/0!</v>
      </c>
    </row>
    <row r="25" spans="1:17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7" t="e">
        <f t="shared" si="0"/>
        <v>#DIV/0!</v>
      </c>
      <c r="O25" s="9"/>
      <c r="P25" s="9"/>
      <c r="Q25" s="153" t="e">
        <f>(N25*80%)+(O25*5%)+(P25*15%)</f>
        <v>#DIV/0!</v>
      </c>
    </row>
    <row r="26" spans="1:17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5" t="e">
        <f t="shared" si="0"/>
        <v>#DIV/0!</v>
      </c>
      <c r="O26" s="17"/>
      <c r="P26" s="17"/>
      <c r="Q26" s="154" t="e">
        <f t="shared" si="1"/>
        <v>#DIV/0!</v>
      </c>
    </row>
    <row r="27" spans="1:17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5" t="e">
        <f t="shared" si="0"/>
        <v>#DIV/0!</v>
      </c>
      <c r="O27" s="17"/>
      <c r="P27" s="17"/>
      <c r="Q27" s="154" t="e">
        <f t="shared" si="1"/>
        <v>#DIV/0!</v>
      </c>
    </row>
    <row r="28" spans="1:17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5" t="e">
        <f t="shared" si="0"/>
        <v>#DIV/0!</v>
      </c>
      <c r="O28" s="17"/>
      <c r="P28" s="17"/>
      <c r="Q28" s="154" t="e">
        <f t="shared" si="1"/>
        <v>#DIV/0!</v>
      </c>
    </row>
    <row r="29" spans="1:17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1" t="e">
        <f t="shared" si="0"/>
        <v>#DIV/0!</v>
      </c>
      <c r="O29" s="23"/>
      <c r="P29" s="23"/>
      <c r="Q29" s="155" t="e">
        <f t="shared" si="1"/>
        <v>#DIV/0!</v>
      </c>
    </row>
    <row r="30" spans="1:17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7" t="e">
        <f t="shared" si="0"/>
        <v>#DIV/0!</v>
      </c>
      <c r="O30" s="9"/>
      <c r="P30" s="9"/>
      <c r="Q30" s="153" t="e">
        <f>(N30*80%)+(O30*5%)+(P30*15%)</f>
        <v>#DIV/0!</v>
      </c>
    </row>
    <row r="31" spans="1:17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5" t="e">
        <f t="shared" si="0"/>
        <v>#DIV/0!</v>
      </c>
      <c r="O31" s="17"/>
      <c r="P31" s="17"/>
      <c r="Q31" s="154" t="e">
        <f t="shared" si="1"/>
        <v>#DIV/0!</v>
      </c>
    </row>
    <row r="32" spans="1:17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5" t="e">
        <f t="shared" si="0"/>
        <v>#DIV/0!</v>
      </c>
      <c r="O32" s="17"/>
      <c r="P32" s="17"/>
      <c r="Q32" s="154" t="e">
        <f t="shared" si="1"/>
        <v>#DIV/0!</v>
      </c>
    </row>
    <row r="33" spans="1:17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 t="e">
        <f t="shared" si="0"/>
        <v>#DIV/0!</v>
      </c>
      <c r="O33" s="17"/>
      <c r="P33" s="17"/>
      <c r="Q33" s="154" t="e">
        <f t="shared" si="1"/>
        <v>#DIV/0!</v>
      </c>
    </row>
    <row r="34" spans="1:17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1" t="e">
        <f t="shared" si="0"/>
        <v>#DIV/0!</v>
      </c>
      <c r="O34" s="23"/>
      <c r="P34" s="23"/>
      <c r="Q34" s="155" t="e">
        <f t="shared" si="1"/>
        <v>#DIV/0!</v>
      </c>
    </row>
    <row r="35" spans="1:17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7" t="e">
        <f t="shared" si="0"/>
        <v>#DIV/0!</v>
      </c>
      <c r="O35" s="9"/>
      <c r="P35" s="9"/>
      <c r="Q35" s="153" t="e">
        <f>(N35*80%)+(O35*5%)+(P35*15%)</f>
        <v>#DIV/0!</v>
      </c>
    </row>
    <row r="36" spans="1:17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5" t="e">
        <f t="shared" si="0"/>
        <v>#DIV/0!</v>
      </c>
      <c r="O36" s="17"/>
      <c r="P36" s="17"/>
      <c r="Q36" s="154" t="e">
        <f t="shared" si="1"/>
        <v>#DIV/0!</v>
      </c>
    </row>
    <row r="37" spans="1:17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5" t="e">
        <f t="shared" si="0"/>
        <v>#DIV/0!</v>
      </c>
      <c r="O37" s="17"/>
      <c r="P37" s="17"/>
      <c r="Q37" s="154" t="e">
        <f t="shared" si="1"/>
        <v>#DIV/0!</v>
      </c>
    </row>
    <row r="38" spans="1:17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5" t="e">
        <f t="shared" si="0"/>
        <v>#DIV/0!</v>
      </c>
      <c r="O38" s="17"/>
      <c r="P38" s="17"/>
      <c r="Q38" s="154" t="e">
        <f t="shared" si="1"/>
        <v>#DIV/0!</v>
      </c>
    </row>
    <row r="39" spans="1:17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1" t="e">
        <f t="shared" si="0"/>
        <v>#DIV/0!</v>
      </c>
      <c r="O39" s="23"/>
      <c r="P39" s="23"/>
      <c r="Q39" s="155" t="e">
        <f t="shared" si="1"/>
        <v>#DIV/0!</v>
      </c>
    </row>
    <row r="40" spans="1:17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7" t="e">
        <f t="shared" si="0"/>
        <v>#DIV/0!</v>
      </c>
      <c r="O40" s="9"/>
      <c r="P40" s="9"/>
      <c r="Q40" s="153" t="e">
        <f>(N40*80%)+(O40*5%)+(P40*15%)</f>
        <v>#DIV/0!</v>
      </c>
    </row>
    <row r="41" spans="1:17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5" t="e">
        <f t="shared" si="0"/>
        <v>#DIV/0!</v>
      </c>
      <c r="O41" s="17"/>
      <c r="P41" s="17"/>
      <c r="Q41" s="154" t="e">
        <f t="shared" si="1"/>
        <v>#DIV/0!</v>
      </c>
    </row>
    <row r="42" spans="1:17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5" t="e">
        <f t="shared" si="0"/>
        <v>#DIV/0!</v>
      </c>
      <c r="O42" s="17"/>
      <c r="P42" s="17"/>
      <c r="Q42" s="154" t="e">
        <f t="shared" si="1"/>
        <v>#DIV/0!</v>
      </c>
    </row>
    <row r="43" spans="1:17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5" t="e">
        <f t="shared" si="0"/>
        <v>#DIV/0!</v>
      </c>
      <c r="O43" s="17"/>
      <c r="P43" s="17"/>
      <c r="Q43" s="154" t="e">
        <f t="shared" si="1"/>
        <v>#DIV/0!</v>
      </c>
    </row>
    <row r="44" spans="1:17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1" t="e">
        <f t="shared" si="0"/>
        <v>#DIV/0!</v>
      </c>
      <c r="O44" s="23"/>
      <c r="P44" s="23"/>
      <c r="Q44" s="155" t="e">
        <f t="shared" si="1"/>
        <v>#DIV/0!</v>
      </c>
    </row>
    <row r="45" spans="1:17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8" t="e">
        <f t="shared" si="0"/>
        <v>#DIV/0!</v>
      </c>
      <c r="O45" s="30"/>
      <c r="P45" s="30"/>
      <c r="Q45" s="153" t="e">
        <f>(N45*80%)+(O45*5%)+(P45*15%)</f>
        <v>#DIV/0!</v>
      </c>
    </row>
    <row r="46" spans="1:17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5" t="e">
        <f t="shared" si="0"/>
        <v>#DIV/0!</v>
      </c>
      <c r="O46" s="17"/>
      <c r="P46" s="17"/>
      <c r="Q46" s="154" t="e">
        <f t="shared" si="1"/>
        <v>#DIV/0!</v>
      </c>
    </row>
    <row r="47" spans="1:17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5" t="e">
        <f t="shared" si="0"/>
        <v>#DIV/0!</v>
      </c>
      <c r="O47" s="17"/>
      <c r="P47" s="17"/>
      <c r="Q47" s="154" t="e">
        <f t="shared" si="1"/>
        <v>#DIV/0!</v>
      </c>
    </row>
    <row r="48" spans="1:17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5" t="e">
        <f t="shared" si="0"/>
        <v>#DIV/0!</v>
      </c>
      <c r="O48" s="17"/>
      <c r="P48" s="17"/>
      <c r="Q48" s="154" t="e">
        <f t="shared" si="1"/>
        <v>#DIV/0!</v>
      </c>
    </row>
    <row r="49" spans="1:17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1" t="e">
        <f t="shared" si="0"/>
        <v>#DIV/0!</v>
      </c>
      <c r="O49" s="23"/>
      <c r="P49" s="23"/>
      <c r="Q49" s="155" t="e">
        <f t="shared" si="1"/>
        <v>#DIV/0!</v>
      </c>
    </row>
  </sheetData>
  <sheetProtection/>
  <protectedRanges>
    <protectedRange password="CC3D" sqref="A5:M49" name="第一次段考_1"/>
  </protectedRanges>
  <mergeCells count="8">
    <mergeCell ref="Q3:Q4"/>
    <mergeCell ref="A1:I1"/>
    <mergeCell ref="J1:N1"/>
    <mergeCell ref="A2:I2"/>
    <mergeCell ref="A3:A4"/>
    <mergeCell ref="B3:B4"/>
    <mergeCell ref="C3:C4"/>
    <mergeCell ref="D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selection activeCell="W16" sqref="W16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8" width="3.375" style="0" customWidth="1"/>
    <col min="19" max="19" width="3.875" style="0" customWidth="1"/>
    <col min="20" max="21" width="4.625" style="0" customWidth="1"/>
    <col min="22" max="22" width="5.875" style="0" customWidth="1"/>
    <col min="23" max="23" width="9.375" style="0" customWidth="1"/>
  </cols>
  <sheetData>
    <row r="1" spans="1:23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  <c r="O1" s="183" t="s">
        <v>995</v>
      </c>
      <c r="P1" s="184"/>
      <c r="Q1" s="184"/>
      <c r="R1" s="184"/>
      <c r="S1" s="185"/>
      <c r="T1" s="61" t="s">
        <v>86</v>
      </c>
      <c r="U1" s="130"/>
      <c r="V1" s="130"/>
      <c r="W1" s="131"/>
    </row>
    <row r="2" spans="1:23" ht="28.5" customHeight="1" thickBot="1">
      <c r="A2" s="186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61" t="s">
        <v>32</v>
      </c>
      <c r="P2" s="1"/>
      <c r="Q2" s="1"/>
      <c r="R2" s="1"/>
      <c r="S2" s="120"/>
      <c r="T2" s="129" t="s">
        <v>1023</v>
      </c>
      <c r="U2" s="1"/>
      <c r="V2" s="1"/>
      <c r="W2" s="120"/>
    </row>
    <row r="3" spans="1:23" ht="31.5" customHeight="1">
      <c r="A3" s="193" t="s">
        <v>50</v>
      </c>
      <c r="B3" s="195" t="s">
        <v>51</v>
      </c>
      <c r="C3" s="197" t="s">
        <v>52</v>
      </c>
      <c r="D3" s="199" t="s">
        <v>53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6"/>
      <c r="T3" s="3" t="s">
        <v>54</v>
      </c>
      <c r="U3" s="3" t="s">
        <v>55</v>
      </c>
      <c r="V3" s="3" t="s">
        <v>56</v>
      </c>
      <c r="W3" s="207" t="s">
        <v>57</v>
      </c>
    </row>
    <row r="4" spans="1:23" ht="17.25" thickBot="1">
      <c r="A4" s="194"/>
      <c r="B4" s="196"/>
      <c r="C4" s="198"/>
      <c r="D4" s="150">
        <v>1</v>
      </c>
      <c r="E4" s="150">
        <v>2</v>
      </c>
      <c r="F4" s="150">
        <v>3</v>
      </c>
      <c r="G4" s="150">
        <v>4</v>
      </c>
      <c r="H4" s="150">
        <v>5</v>
      </c>
      <c r="I4" s="150">
        <v>6</v>
      </c>
      <c r="J4" s="150">
        <v>7</v>
      </c>
      <c r="K4" s="150">
        <v>8</v>
      </c>
      <c r="L4" s="150">
        <v>9</v>
      </c>
      <c r="M4" s="150">
        <v>10</v>
      </c>
      <c r="N4" s="150">
        <v>11</v>
      </c>
      <c r="O4" s="150">
        <v>12</v>
      </c>
      <c r="P4" s="150">
        <v>13</v>
      </c>
      <c r="Q4" s="150">
        <v>14</v>
      </c>
      <c r="R4" s="150">
        <v>15</v>
      </c>
      <c r="S4" s="150" t="s">
        <v>58</v>
      </c>
      <c r="T4" s="40">
        <v>0.25</v>
      </c>
      <c r="U4" s="40">
        <v>0.05</v>
      </c>
      <c r="V4" s="40">
        <v>0.4</v>
      </c>
      <c r="W4" s="208"/>
    </row>
    <row r="5" spans="1:23" ht="16.5">
      <c r="A5" s="27"/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156"/>
      <c r="N5" s="30"/>
      <c r="O5" s="30"/>
      <c r="P5" s="30"/>
      <c r="Q5" s="30"/>
      <c r="R5" s="30"/>
      <c r="S5" s="31">
        <f>IF(SUM(D5:R5)=0,"",AVERAGE(D5:R5))</f>
      </c>
      <c r="T5" s="32"/>
      <c r="U5" s="32"/>
      <c r="V5" s="32"/>
      <c r="W5" s="13">
        <f>IF(SUM(S5)=0,"",ROUNDUP(SUM(S5*0.3,T5*0.25,U5*0.05,V5*0.4),0))</f>
      </c>
    </row>
    <row r="6" spans="1:23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7"/>
      <c r="O6" s="17"/>
      <c r="P6" s="17"/>
      <c r="Q6" s="17"/>
      <c r="R6" s="17"/>
      <c r="S6" s="11">
        <f aca="true" t="shared" si="0" ref="S6:S49">IF(SUM(D6:R6)=0,"",AVERAGE(D6:R6))</f>
      </c>
      <c r="T6" s="19"/>
      <c r="U6" s="19"/>
      <c r="V6" s="19"/>
      <c r="W6" s="126">
        <f aca="true" t="shared" si="1" ref="W6:W49">IF(SUM(S6)=0,"",ROUNDUP(SUM(S6*0.3,T6*0.25,U6*0.05,V6*0.4),0))</f>
      </c>
    </row>
    <row r="7" spans="1:23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1">
        <f t="shared" si="0"/>
      </c>
      <c r="T7" s="19"/>
      <c r="U7" s="19"/>
      <c r="V7" s="19"/>
      <c r="W7" s="126">
        <f>IF(SUM(S7)=0,"",ROUNDUP(SUM(S7*0.3,T7*0.25,U7*0.05,V7*0.4),0))</f>
      </c>
    </row>
    <row r="8" spans="1:23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1">
        <f t="shared" si="0"/>
      </c>
      <c r="T8" s="19"/>
      <c r="U8" s="19"/>
      <c r="V8" s="19"/>
      <c r="W8" s="126">
        <f t="shared" si="1"/>
      </c>
    </row>
    <row r="9" spans="1:23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33">
        <f t="shared" si="0"/>
      </c>
      <c r="T9" s="24"/>
      <c r="U9" s="24"/>
      <c r="V9" s="24"/>
      <c r="W9" s="124">
        <f t="shared" si="1"/>
      </c>
    </row>
    <row r="10" spans="1:23" ht="16.5">
      <c r="A10" s="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25"/>
      <c r="N10" s="9"/>
      <c r="O10" s="9"/>
      <c r="P10" s="9"/>
      <c r="Q10" s="9"/>
      <c r="R10" s="9"/>
      <c r="S10" s="51">
        <f t="shared" si="0"/>
      </c>
      <c r="T10" s="12"/>
      <c r="U10" s="12"/>
      <c r="V10" s="12"/>
      <c r="W10" s="13">
        <f t="shared" si="1"/>
      </c>
    </row>
    <row r="11" spans="1:23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1">
        <f t="shared" si="0"/>
      </c>
      <c r="T11" s="19"/>
      <c r="U11" s="19"/>
      <c r="V11" s="19"/>
      <c r="W11" s="126">
        <f t="shared" si="1"/>
      </c>
    </row>
    <row r="12" spans="1:23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1">
        <f t="shared" si="0"/>
      </c>
      <c r="T12" s="19"/>
      <c r="U12" s="19"/>
      <c r="V12" s="19"/>
      <c r="W12" s="126">
        <f t="shared" si="1"/>
      </c>
    </row>
    <row r="13" spans="1:23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1">
        <f t="shared" si="0"/>
      </c>
      <c r="T13" s="19"/>
      <c r="U13" s="19"/>
      <c r="V13" s="19"/>
      <c r="W13" s="126">
        <f t="shared" si="1"/>
      </c>
    </row>
    <row r="14" spans="1:23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33">
        <f t="shared" si="0"/>
      </c>
      <c r="T14" s="24"/>
      <c r="U14" s="24"/>
      <c r="V14" s="24"/>
      <c r="W14" s="124">
        <f t="shared" si="1"/>
      </c>
    </row>
    <row r="15" spans="1:23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51">
        <f t="shared" si="0"/>
      </c>
      <c r="T15" s="12"/>
      <c r="U15" s="12"/>
      <c r="V15" s="12"/>
      <c r="W15" s="13">
        <f t="shared" si="1"/>
      </c>
    </row>
    <row r="16" spans="1:23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1">
        <f t="shared" si="0"/>
      </c>
      <c r="T16" s="19"/>
      <c r="U16" s="19"/>
      <c r="V16" s="19"/>
      <c r="W16" s="126">
        <f t="shared" si="1"/>
      </c>
    </row>
    <row r="17" spans="1:23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1">
        <f t="shared" si="0"/>
      </c>
      <c r="T17" s="19"/>
      <c r="U17" s="19"/>
      <c r="V17" s="19"/>
      <c r="W17" s="126">
        <f t="shared" si="1"/>
      </c>
    </row>
    <row r="18" spans="1:23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1">
        <f t="shared" si="0"/>
      </c>
      <c r="T18" s="19"/>
      <c r="U18" s="19"/>
      <c r="V18" s="19"/>
      <c r="W18" s="126">
        <f t="shared" si="1"/>
      </c>
    </row>
    <row r="19" spans="1:23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33">
        <f t="shared" si="0"/>
      </c>
      <c r="T19" s="24"/>
      <c r="U19" s="24"/>
      <c r="V19" s="24"/>
      <c r="W19" s="124">
        <f t="shared" si="1"/>
      </c>
    </row>
    <row r="20" spans="1:23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51">
        <f t="shared" si="0"/>
      </c>
      <c r="T20" s="12"/>
      <c r="U20" s="12"/>
      <c r="V20" s="12"/>
      <c r="W20" s="13">
        <f t="shared" si="1"/>
      </c>
    </row>
    <row r="21" spans="1:23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1">
        <f t="shared" si="0"/>
      </c>
      <c r="T21" s="19"/>
      <c r="U21" s="19"/>
      <c r="V21" s="19"/>
      <c r="W21" s="126">
        <f t="shared" si="1"/>
      </c>
    </row>
    <row r="22" spans="1:23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1">
        <f t="shared" si="0"/>
      </c>
      <c r="T22" s="19"/>
      <c r="U22" s="19"/>
      <c r="V22" s="19"/>
      <c r="W22" s="126">
        <f t="shared" si="1"/>
      </c>
    </row>
    <row r="23" spans="1:23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1">
        <f t="shared" si="0"/>
      </c>
      <c r="T23" s="19"/>
      <c r="U23" s="19"/>
      <c r="V23" s="19"/>
      <c r="W23" s="126">
        <f t="shared" si="1"/>
      </c>
    </row>
    <row r="24" spans="1:23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 t="shared" si="0"/>
      </c>
      <c r="T24" s="24"/>
      <c r="U24" s="24"/>
      <c r="V24" s="24"/>
      <c r="W24" s="124">
        <f t="shared" si="1"/>
      </c>
    </row>
    <row r="25" spans="1:23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51">
        <f t="shared" si="0"/>
      </c>
      <c r="T25" s="12"/>
      <c r="U25" s="12"/>
      <c r="V25" s="12"/>
      <c r="W25" s="13">
        <f t="shared" si="1"/>
      </c>
    </row>
    <row r="26" spans="1:23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1">
        <f t="shared" si="0"/>
      </c>
      <c r="T26" s="19"/>
      <c r="U26" s="19"/>
      <c r="V26" s="19"/>
      <c r="W26" s="126">
        <f t="shared" si="1"/>
      </c>
    </row>
    <row r="27" spans="1:23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1">
        <f t="shared" si="0"/>
      </c>
      <c r="T27" s="19"/>
      <c r="U27" s="19"/>
      <c r="V27" s="19"/>
      <c r="W27" s="126">
        <f t="shared" si="1"/>
      </c>
    </row>
    <row r="28" spans="1:23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1">
        <f t="shared" si="0"/>
      </c>
      <c r="T28" s="19"/>
      <c r="U28" s="19"/>
      <c r="V28" s="19"/>
      <c r="W28" s="126">
        <f t="shared" si="1"/>
      </c>
    </row>
    <row r="29" spans="1:23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</c>
      <c r="T29" s="24"/>
      <c r="U29" s="24"/>
      <c r="V29" s="24"/>
      <c r="W29" s="124">
        <f t="shared" si="1"/>
      </c>
    </row>
    <row r="30" spans="1:23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51">
        <f t="shared" si="0"/>
      </c>
      <c r="T30" s="12"/>
      <c r="U30" s="12"/>
      <c r="V30" s="12"/>
      <c r="W30" s="13">
        <f t="shared" si="1"/>
      </c>
    </row>
    <row r="31" spans="1:23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1">
        <f t="shared" si="0"/>
      </c>
      <c r="T31" s="19"/>
      <c r="U31" s="19"/>
      <c r="V31" s="19"/>
      <c r="W31" s="126">
        <f t="shared" si="1"/>
      </c>
    </row>
    <row r="32" spans="1:23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1">
        <f t="shared" si="0"/>
      </c>
      <c r="T32" s="19"/>
      <c r="U32" s="19"/>
      <c r="V32" s="19"/>
      <c r="W32" s="126">
        <f t="shared" si="1"/>
      </c>
    </row>
    <row r="33" spans="1:23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1">
        <f t="shared" si="0"/>
      </c>
      <c r="T33" s="19"/>
      <c r="U33" s="19"/>
      <c r="V33" s="19"/>
      <c r="W33" s="126">
        <f t="shared" si="1"/>
      </c>
    </row>
    <row r="34" spans="1:23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33">
        <f t="shared" si="0"/>
      </c>
      <c r="T34" s="24"/>
      <c r="U34" s="24"/>
      <c r="V34" s="24"/>
      <c r="W34" s="124">
        <f t="shared" si="1"/>
      </c>
    </row>
    <row r="35" spans="1:23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51">
        <f t="shared" si="0"/>
      </c>
      <c r="T35" s="12"/>
      <c r="U35" s="12"/>
      <c r="V35" s="12"/>
      <c r="W35" s="13">
        <f t="shared" si="1"/>
      </c>
    </row>
    <row r="36" spans="1:23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1">
        <f t="shared" si="0"/>
      </c>
      <c r="T36" s="19"/>
      <c r="U36" s="19"/>
      <c r="V36" s="19"/>
      <c r="W36" s="126">
        <f t="shared" si="1"/>
      </c>
    </row>
    <row r="37" spans="1:23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1">
        <f t="shared" si="0"/>
      </c>
      <c r="T37" s="19"/>
      <c r="U37" s="19"/>
      <c r="V37" s="19"/>
      <c r="W37" s="126">
        <f t="shared" si="1"/>
      </c>
    </row>
    <row r="38" spans="1:23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1">
        <f t="shared" si="0"/>
      </c>
      <c r="T38" s="19"/>
      <c r="U38" s="19"/>
      <c r="V38" s="19"/>
      <c r="W38" s="126">
        <f t="shared" si="1"/>
      </c>
    </row>
    <row r="39" spans="1:23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33">
        <f t="shared" si="0"/>
      </c>
      <c r="T39" s="24"/>
      <c r="U39" s="24"/>
      <c r="V39" s="24"/>
      <c r="W39" s="124">
        <f t="shared" si="1"/>
      </c>
    </row>
    <row r="40" spans="1:23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51">
        <f t="shared" si="0"/>
      </c>
      <c r="T40" s="12"/>
      <c r="U40" s="12"/>
      <c r="V40" s="12"/>
      <c r="W40" s="13">
        <f t="shared" si="1"/>
      </c>
    </row>
    <row r="41" spans="1:23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1">
        <f t="shared" si="0"/>
      </c>
      <c r="T41" s="19"/>
      <c r="U41" s="19"/>
      <c r="V41" s="19"/>
      <c r="W41" s="126">
        <f t="shared" si="1"/>
      </c>
    </row>
    <row r="42" spans="1:23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1">
        <f t="shared" si="0"/>
      </c>
      <c r="T42" s="19"/>
      <c r="U42" s="19"/>
      <c r="V42" s="19"/>
      <c r="W42" s="126">
        <f t="shared" si="1"/>
      </c>
    </row>
    <row r="43" spans="1:23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1">
        <f t="shared" si="0"/>
      </c>
      <c r="T43" s="19"/>
      <c r="U43" s="19"/>
      <c r="V43" s="19"/>
      <c r="W43" s="126">
        <f t="shared" si="1"/>
      </c>
    </row>
    <row r="44" spans="1:23" ht="17.2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33">
        <f t="shared" si="0"/>
      </c>
      <c r="T44" s="24"/>
      <c r="U44" s="24"/>
      <c r="V44" s="24"/>
      <c r="W44" s="124">
        <f t="shared" si="1"/>
      </c>
    </row>
    <row r="45" spans="1:23" ht="16.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>
        <f t="shared" si="0"/>
      </c>
      <c r="T45" s="32"/>
      <c r="U45" s="32"/>
      <c r="V45" s="32"/>
      <c r="W45" s="13">
        <f t="shared" si="1"/>
      </c>
    </row>
    <row r="46" spans="1:23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1">
        <f t="shared" si="0"/>
      </c>
      <c r="T46" s="19"/>
      <c r="U46" s="19"/>
      <c r="V46" s="19"/>
      <c r="W46" s="126">
        <f t="shared" si="1"/>
      </c>
    </row>
    <row r="47" spans="1:23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1">
        <f t="shared" si="0"/>
      </c>
      <c r="T47" s="19"/>
      <c r="U47" s="19"/>
      <c r="V47" s="19"/>
      <c r="W47" s="126">
        <f t="shared" si="1"/>
      </c>
    </row>
    <row r="48" spans="1:23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1">
        <f t="shared" si="0"/>
      </c>
      <c r="T48" s="19"/>
      <c r="U48" s="19"/>
      <c r="V48" s="19"/>
      <c r="W48" s="126">
        <f t="shared" si="1"/>
      </c>
    </row>
    <row r="49" spans="1:23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33">
        <f t="shared" si="0"/>
      </c>
      <c r="T49" s="24"/>
      <c r="U49" s="24"/>
      <c r="V49" s="24"/>
      <c r="W49" s="124">
        <f t="shared" si="1"/>
      </c>
    </row>
  </sheetData>
  <sheetProtection/>
  <protectedRanges>
    <protectedRange password="CC3D" sqref="A5:M49" name="第一次段考_1"/>
  </protectedRanges>
  <mergeCells count="8">
    <mergeCell ref="W3:W4"/>
    <mergeCell ref="O1:S1"/>
    <mergeCell ref="A2:N2"/>
    <mergeCell ref="A1:N1"/>
    <mergeCell ref="A3:A4"/>
    <mergeCell ref="B3:B4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Q19" sqref="Q19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6" width="8.375" style="0" customWidth="1"/>
    <col min="17" max="17" width="10.25390625" style="0" customWidth="1"/>
  </cols>
  <sheetData>
    <row r="1" spans="1:17" ht="24" customHeight="1" thickBot="1">
      <c r="A1" s="183" t="s">
        <v>1062</v>
      </c>
      <c r="B1" s="184"/>
      <c r="C1" s="184"/>
      <c r="D1" s="184"/>
      <c r="E1" s="184"/>
      <c r="F1" s="184"/>
      <c r="G1" s="184"/>
      <c r="H1" s="184"/>
      <c r="I1" s="185"/>
      <c r="J1" s="184" t="s">
        <v>1016</v>
      </c>
      <c r="K1" s="184"/>
      <c r="L1" s="184"/>
      <c r="M1" s="184"/>
      <c r="N1" s="185"/>
      <c r="O1" s="135" t="s">
        <v>1020</v>
      </c>
      <c r="P1" s="130"/>
      <c r="Q1" s="131"/>
    </row>
    <row r="2" spans="1:17" ht="28.5" customHeight="1" thickBot="1">
      <c r="A2" s="186" t="s">
        <v>21</v>
      </c>
      <c r="B2" s="187"/>
      <c r="C2" s="187"/>
      <c r="D2" s="187"/>
      <c r="E2" s="187"/>
      <c r="F2" s="187"/>
      <c r="G2" s="187"/>
      <c r="H2" s="187"/>
      <c r="I2" s="188"/>
      <c r="J2" s="1" t="s">
        <v>32</v>
      </c>
      <c r="K2" s="2"/>
      <c r="L2" s="187"/>
      <c r="M2" s="187"/>
      <c r="N2" s="119"/>
      <c r="O2" s="129" t="s">
        <v>1023</v>
      </c>
      <c r="P2" s="133"/>
      <c r="Q2" s="134"/>
    </row>
    <row r="3" spans="1:17" ht="31.5" customHeight="1">
      <c r="A3" s="210" t="s">
        <v>4</v>
      </c>
      <c r="B3" s="204" t="s">
        <v>0</v>
      </c>
      <c r="C3" s="211" t="s">
        <v>6</v>
      </c>
      <c r="D3" s="212" t="s">
        <v>1017</v>
      </c>
      <c r="E3" s="213"/>
      <c r="F3" s="213"/>
      <c r="G3" s="213"/>
      <c r="H3" s="213"/>
      <c r="I3" s="213"/>
      <c r="J3" s="213"/>
      <c r="K3" s="213"/>
      <c r="L3" s="213"/>
      <c r="M3" s="213"/>
      <c r="N3" s="214"/>
      <c r="O3" s="3" t="s">
        <v>1018</v>
      </c>
      <c r="P3" s="3" t="s">
        <v>1019</v>
      </c>
      <c r="Q3" s="207" t="s">
        <v>30</v>
      </c>
    </row>
    <row r="4" spans="1:17" ht="17.25" thickBot="1">
      <c r="A4" s="203"/>
      <c r="B4" s="204"/>
      <c r="C4" s="20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 t="s">
        <v>12</v>
      </c>
      <c r="O4" s="5">
        <v>0.2</v>
      </c>
      <c r="P4" s="5">
        <v>0.3</v>
      </c>
      <c r="Q4" s="209"/>
    </row>
    <row r="5" spans="1:17" ht="16.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51" t="e">
        <f aca="true" t="shared" si="0" ref="N5:N44">AVERAGE(D5:M5)</f>
        <v>#DIV/0!</v>
      </c>
      <c r="O5" s="12"/>
      <c r="P5" s="12"/>
      <c r="Q5" s="13" t="e">
        <f>(N5*50%)+(O5*20%)+(P5*30%)</f>
        <v>#DIV/0!</v>
      </c>
    </row>
    <row r="6" spans="1:17" ht="16.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 t="shared" si="0"/>
        <v>#DIV/0!</v>
      </c>
      <c r="O6" s="19"/>
      <c r="P6" s="19"/>
      <c r="Q6" s="126" t="e">
        <f aca="true" t="shared" si="1" ref="Q6:Q44">(N6*50%)+(O6*20%)+(P6*30%)</f>
        <v>#DIV/0!</v>
      </c>
    </row>
    <row r="7" spans="1:17" ht="16.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 t="shared" si="0"/>
        <v>#DIV/0!</v>
      </c>
      <c r="O7" s="19"/>
      <c r="P7" s="19"/>
      <c r="Q7" s="126" t="e">
        <f t="shared" si="1"/>
        <v>#DIV/0!</v>
      </c>
    </row>
    <row r="8" spans="1:17" ht="16.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 t="shared" si="0"/>
        <v>#DIV/0!</v>
      </c>
      <c r="O8" s="19"/>
      <c r="P8" s="19"/>
      <c r="Q8" s="126" t="e">
        <f t="shared" si="1"/>
        <v>#DIV/0!</v>
      </c>
    </row>
    <row r="9" spans="1:17" ht="17.2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33" t="e">
        <f t="shared" si="0"/>
        <v>#DIV/0!</v>
      </c>
      <c r="O9" s="24"/>
      <c r="P9" s="24"/>
      <c r="Q9" s="127" t="e">
        <f t="shared" si="1"/>
        <v>#DIV/0!</v>
      </c>
    </row>
    <row r="10" spans="1:17" ht="16.5">
      <c r="A10" s="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25"/>
      <c r="N10" s="51" t="e">
        <f t="shared" si="0"/>
        <v>#DIV/0!</v>
      </c>
      <c r="O10" s="12"/>
      <c r="P10" s="12"/>
      <c r="Q10" s="13" t="e">
        <f t="shared" si="1"/>
        <v>#DIV/0!</v>
      </c>
    </row>
    <row r="11" spans="1:17" ht="16.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9"/>
      <c r="P11" s="19"/>
      <c r="Q11" s="126" t="e">
        <f t="shared" si="1"/>
        <v>#DIV/0!</v>
      </c>
    </row>
    <row r="12" spans="1:17" ht="16.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9"/>
      <c r="P12" s="19"/>
      <c r="Q12" s="126" t="e">
        <f t="shared" si="1"/>
        <v>#DIV/0!</v>
      </c>
    </row>
    <row r="13" spans="1:17" ht="16.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9"/>
      <c r="P13" s="19"/>
      <c r="Q13" s="126" t="e">
        <f t="shared" si="1"/>
        <v>#DIV/0!</v>
      </c>
    </row>
    <row r="14" spans="1:17" ht="17.2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3" t="e">
        <f t="shared" si="0"/>
        <v>#DIV/0!</v>
      </c>
      <c r="O14" s="24"/>
      <c r="P14" s="24"/>
      <c r="Q14" s="127" t="e">
        <f t="shared" si="1"/>
        <v>#DIV/0!</v>
      </c>
    </row>
    <row r="15" spans="1:17" ht="16.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51" t="e">
        <f t="shared" si="0"/>
        <v>#DIV/0!</v>
      </c>
      <c r="O15" s="12"/>
      <c r="P15" s="12"/>
      <c r="Q15" s="13" t="e">
        <f t="shared" si="1"/>
        <v>#DIV/0!</v>
      </c>
    </row>
    <row r="16" spans="1:17" ht="16.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9"/>
      <c r="P16" s="19"/>
      <c r="Q16" s="126" t="e">
        <f t="shared" si="1"/>
        <v>#DIV/0!</v>
      </c>
    </row>
    <row r="17" spans="1:17" ht="16.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9"/>
      <c r="P17" s="19"/>
      <c r="Q17" s="126" t="e">
        <f t="shared" si="1"/>
        <v>#DIV/0!</v>
      </c>
    </row>
    <row r="18" spans="1:17" ht="16.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9"/>
      <c r="P18" s="19"/>
      <c r="Q18" s="126" t="e">
        <f t="shared" si="1"/>
        <v>#DIV/0!</v>
      </c>
    </row>
    <row r="19" spans="1:17" ht="17.2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 t="e">
        <f t="shared" si="0"/>
        <v>#DIV/0!</v>
      </c>
      <c r="O19" s="24"/>
      <c r="P19" s="24"/>
      <c r="Q19" s="127" t="e">
        <f t="shared" si="1"/>
        <v>#DIV/0!</v>
      </c>
    </row>
    <row r="20" spans="1:17" ht="16.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51" t="e">
        <f t="shared" si="0"/>
        <v>#DIV/0!</v>
      </c>
      <c r="O20" s="12"/>
      <c r="P20" s="12"/>
      <c r="Q20" s="13" t="e">
        <f t="shared" si="1"/>
        <v>#DIV/0!</v>
      </c>
    </row>
    <row r="21" spans="1:17" ht="16.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9"/>
      <c r="P21" s="19"/>
      <c r="Q21" s="126" t="e">
        <f t="shared" si="1"/>
        <v>#DIV/0!</v>
      </c>
    </row>
    <row r="22" spans="1:17" ht="16.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9"/>
      <c r="P22" s="19"/>
      <c r="Q22" s="126" t="e">
        <f t="shared" si="1"/>
        <v>#DIV/0!</v>
      </c>
    </row>
    <row r="23" spans="1:17" ht="16.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9"/>
      <c r="P23" s="19"/>
      <c r="Q23" s="126" t="e">
        <f t="shared" si="1"/>
        <v>#DIV/0!</v>
      </c>
    </row>
    <row r="24" spans="1:17" ht="17.2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 t="e">
        <f t="shared" si="0"/>
        <v>#DIV/0!</v>
      </c>
      <c r="O24" s="24"/>
      <c r="P24" s="24"/>
      <c r="Q24" s="127" t="e">
        <f t="shared" si="1"/>
        <v>#DIV/0!</v>
      </c>
    </row>
    <row r="25" spans="1:17" ht="16.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51" t="e">
        <f t="shared" si="0"/>
        <v>#DIV/0!</v>
      </c>
      <c r="O25" s="12"/>
      <c r="P25" s="12"/>
      <c r="Q25" s="13" t="e">
        <f t="shared" si="1"/>
        <v>#DIV/0!</v>
      </c>
    </row>
    <row r="26" spans="1:17" ht="16.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9"/>
      <c r="P26" s="19"/>
      <c r="Q26" s="126" t="e">
        <f t="shared" si="1"/>
        <v>#DIV/0!</v>
      </c>
    </row>
    <row r="27" spans="1:17" ht="16.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9"/>
      <c r="P27" s="19"/>
      <c r="Q27" s="126" t="e">
        <f t="shared" si="1"/>
        <v>#DIV/0!</v>
      </c>
    </row>
    <row r="28" spans="1:17" ht="16.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9"/>
      <c r="P28" s="19"/>
      <c r="Q28" s="126" t="e">
        <f t="shared" si="1"/>
        <v>#DIV/0!</v>
      </c>
    </row>
    <row r="29" spans="1:17" ht="17.2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 t="e">
        <f t="shared" si="0"/>
        <v>#DIV/0!</v>
      </c>
      <c r="O29" s="24"/>
      <c r="P29" s="24"/>
      <c r="Q29" s="127" t="e">
        <f t="shared" si="1"/>
        <v>#DIV/0!</v>
      </c>
    </row>
    <row r="30" spans="1:17" ht="16.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51" t="e">
        <f t="shared" si="0"/>
        <v>#DIV/0!</v>
      </c>
      <c r="O30" s="12"/>
      <c r="P30" s="12"/>
      <c r="Q30" s="13" t="e">
        <f t="shared" si="1"/>
        <v>#DIV/0!</v>
      </c>
    </row>
    <row r="31" spans="1:17" ht="16.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9"/>
      <c r="P31" s="19"/>
      <c r="Q31" s="126" t="e">
        <f t="shared" si="1"/>
        <v>#DIV/0!</v>
      </c>
    </row>
    <row r="32" spans="1:17" ht="16.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9"/>
      <c r="P32" s="19"/>
      <c r="Q32" s="126" t="e">
        <f t="shared" si="1"/>
        <v>#DIV/0!</v>
      </c>
    </row>
    <row r="33" spans="1:17" ht="16.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9"/>
      <c r="P33" s="19"/>
      <c r="Q33" s="126" t="e">
        <f t="shared" si="1"/>
        <v>#DIV/0!</v>
      </c>
    </row>
    <row r="34" spans="1:17" ht="17.2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3" t="e">
        <f t="shared" si="0"/>
        <v>#DIV/0!</v>
      </c>
      <c r="O34" s="24"/>
      <c r="P34" s="24"/>
      <c r="Q34" s="127" t="e">
        <f t="shared" si="1"/>
        <v>#DIV/0!</v>
      </c>
    </row>
    <row r="35" spans="1:17" ht="16.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51" t="e">
        <f t="shared" si="0"/>
        <v>#DIV/0!</v>
      </c>
      <c r="O35" s="12"/>
      <c r="P35" s="12"/>
      <c r="Q35" s="13" t="e">
        <f t="shared" si="1"/>
        <v>#DIV/0!</v>
      </c>
    </row>
    <row r="36" spans="1:17" ht="16.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9"/>
      <c r="P36" s="19"/>
      <c r="Q36" s="126" t="e">
        <f t="shared" si="1"/>
        <v>#DIV/0!</v>
      </c>
    </row>
    <row r="37" spans="1:17" ht="16.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9"/>
      <c r="P37" s="19"/>
      <c r="Q37" s="126" t="e">
        <f t="shared" si="1"/>
        <v>#DIV/0!</v>
      </c>
    </row>
    <row r="38" spans="1:17" ht="16.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9"/>
      <c r="P38" s="19"/>
      <c r="Q38" s="126" t="e">
        <f t="shared" si="1"/>
        <v>#DIV/0!</v>
      </c>
    </row>
    <row r="39" spans="1:17" ht="17.2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3" t="e">
        <f t="shared" si="0"/>
        <v>#DIV/0!</v>
      </c>
      <c r="O39" s="24"/>
      <c r="P39" s="24"/>
      <c r="Q39" s="127" t="e">
        <f t="shared" si="1"/>
        <v>#DIV/0!</v>
      </c>
    </row>
    <row r="40" spans="1:17" ht="16.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51" t="e">
        <f t="shared" si="0"/>
        <v>#DIV/0!</v>
      </c>
      <c r="O40" s="12"/>
      <c r="P40" s="12"/>
      <c r="Q40" s="13" t="e">
        <f t="shared" si="1"/>
        <v>#DIV/0!</v>
      </c>
    </row>
    <row r="41" spans="1:17" ht="16.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9"/>
      <c r="P41" s="19"/>
      <c r="Q41" s="126" t="e">
        <f t="shared" si="1"/>
        <v>#DIV/0!</v>
      </c>
    </row>
    <row r="42" spans="1:17" ht="16.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9"/>
      <c r="P42" s="19"/>
      <c r="Q42" s="126" t="e">
        <f t="shared" si="1"/>
        <v>#DIV/0!</v>
      </c>
    </row>
    <row r="43" spans="1:17" ht="16.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9"/>
      <c r="P43" s="19"/>
      <c r="Q43" s="126" t="e">
        <f t="shared" si="1"/>
        <v>#DIV/0!</v>
      </c>
    </row>
    <row r="44" spans="1:17" ht="17.25" thickBot="1">
      <c r="A44" s="45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 t="e">
        <f t="shared" si="0"/>
        <v>#DIV/0!</v>
      </c>
      <c r="O44" s="50"/>
      <c r="P44" s="50"/>
      <c r="Q44" s="128" t="e">
        <f t="shared" si="1"/>
        <v>#DIV/0!</v>
      </c>
    </row>
    <row r="45" spans="1:17" ht="16.5">
      <c r="A45" s="6"/>
      <c r="B45" s="7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51"/>
      <c r="O45" s="12"/>
      <c r="P45" s="12"/>
      <c r="Q45" s="13"/>
    </row>
    <row r="46" spans="1:17" ht="16.5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>
        <f>IF(SUM(D46:M46)=0,"",AVERAGE(D46:M46))</f>
      </c>
      <c r="O46" s="19"/>
      <c r="P46" s="19"/>
      <c r="Q46" s="126"/>
    </row>
    <row r="47" spans="1:17" ht="16.5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>
        <f>IF(SUM(D47:M47)=0,"",AVERAGE(D47:M47))</f>
      </c>
      <c r="O47" s="19"/>
      <c r="P47" s="19"/>
      <c r="Q47" s="126"/>
    </row>
    <row r="48" spans="1:17" ht="16.5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>
        <f>IF(SUM(D48:M48)=0,"",AVERAGE(D48:M48))</f>
      </c>
      <c r="O48" s="19"/>
      <c r="P48" s="19"/>
      <c r="Q48" s="126"/>
    </row>
    <row r="49" spans="1:17" ht="17.2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>
        <f>IF(SUM(D49:M49)=0,"",AVERAGE(D49:M49))</f>
      </c>
      <c r="O49" s="24"/>
      <c r="P49" s="24"/>
      <c r="Q49" s="127"/>
    </row>
  </sheetData>
  <sheetProtection/>
  <protectedRanges>
    <protectedRange password="CC3D" sqref="A5:M49" name="第一次段考_1_1_1"/>
  </protectedRanges>
  <mergeCells count="9">
    <mergeCell ref="Q3:Q4"/>
    <mergeCell ref="J1:N1"/>
    <mergeCell ref="A1:I1"/>
    <mergeCell ref="A2:I2"/>
    <mergeCell ref="L2:M2"/>
    <mergeCell ref="A3:A4"/>
    <mergeCell ref="B3:B4"/>
    <mergeCell ref="C3:C4"/>
    <mergeCell ref="D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dcterms:created xsi:type="dcterms:W3CDTF">2015-12-30T04:29:37Z</dcterms:created>
  <dcterms:modified xsi:type="dcterms:W3CDTF">2021-04-27T07:27:07Z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